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checkCompatibility="1" defaultThemeVersion="124226"/>
  <bookViews>
    <workbookView xWindow="-15" yWindow="0" windowWidth="18240" windowHeight="4410"/>
  </bookViews>
  <sheets>
    <sheet name="Index" sheetId="2" r:id="rId1"/>
    <sheet name="General data" sheetId="6" r:id="rId2"/>
    <sheet name="Means of payment in Norway" sheetId="7" r:id="rId3"/>
    <sheet name="Payment infrastructure" sheetId="1" r:id="rId4"/>
    <sheet name="Retail payment services" sheetId="3" r:id="rId5"/>
    <sheet name="Interbank" sheetId="8" r:id="rId6"/>
    <sheet name="Prices" sheetId="4" r:id="rId7"/>
  </sheets>
  <externalReferences>
    <externalReference r:id="rId8"/>
  </externalReferences>
  <definedNames>
    <definedName name="HTML_CodePage" hidden="1">1252</definedName>
    <definedName name="HTML_Control" localSheetId="6" hidden="1">{"'Ark1'!$A$1:$CB$34"}</definedName>
    <definedName name="HTML_Control" hidden="1">{"'Ark1'!$A$1:$CB$34"}</definedName>
    <definedName name="HTML_Description" hidden="1">""</definedName>
    <definedName name="HTML_Email" hidden="1">"preben.tornes@norges-bank.no"</definedName>
    <definedName name="HTML_Header" hidden="1">"Tabell4. Husholdningenes fordringer, gjeld og nettofordringer. Mill. kr"</definedName>
    <definedName name="HTML_LastUpdate" hidden="1">"16.10.2000"</definedName>
    <definedName name="HTML_LineAfter" hidden="1">TRUE</definedName>
    <definedName name="HTML_LineBefore" hidden="1">TRUE</definedName>
    <definedName name="HTML_Name" hidden="1">"Preben Holthe Tornes"</definedName>
    <definedName name="HTML_OBDlg2" hidden="1">TRUE</definedName>
    <definedName name="HTML_OBDlg4" hidden="1">TRUE</definedName>
    <definedName name="HTML_OS" hidden="1">0</definedName>
    <definedName name="HTML_PathFile" hidden="1">"H:\excel\tabell4_test.htm"</definedName>
    <definedName name="HTML_Title" hidden="1">""</definedName>
    <definedName name="_xlnm.Print_Area" localSheetId="3">'Payment infrastructure'!$A$12:$Z$65</definedName>
    <definedName name="Tabell38">'[1]Priser i betalingsformidlingen'!#REF!</definedName>
    <definedName name="Tabell39">'[1]Priser i betalingsformidlingen'!#REF!</definedName>
  </definedNames>
  <calcPr calcId="145621"/>
</workbook>
</file>

<file path=xl/calcChain.xml><?xml version="1.0" encoding="utf-8"?>
<calcChain xmlns="http://schemas.openxmlformats.org/spreadsheetml/2006/main">
  <c r="U192" i="3" l="1"/>
  <c r="T192" i="3"/>
  <c r="S192" i="3"/>
  <c r="R192" i="3"/>
  <c r="Q192" i="3"/>
  <c r="P192" i="3"/>
  <c r="U191" i="3"/>
  <c r="T191" i="3"/>
  <c r="S191" i="3"/>
  <c r="R191" i="3"/>
  <c r="Q191" i="3"/>
  <c r="P191" i="3"/>
  <c r="U190" i="3"/>
  <c r="T190" i="3"/>
  <c r="S190" i="3"/>
  <c r="R190" i="3"/>
  <c r="Q190" i="3"/>
  <c r="P190" i="3"/>
  <c r="U189" i="3"/>
  <c r="T189" i="3"/>
  <c r="S189" i="3"/>
  <c r="R189" i="3"/>
  <c r="Q189" i="3"/>
  <c r="P189" i="3"/>
  <c r="O191" i="3"/>
  <c r="O192" i="3"/>
  <c r="O190" i="3"/>
  <c r="O189" i="3"/>
  <c r="N192" i="3"/>
  <c r="M192" i="3"/>
  <c r="L192" i="3"/>
  <c r="N190" i="3"/>
  <c r="M190" i="3"/>
  <c r="L190" i="3"/>
  <c r="N189" i="3"/>
  <c r="M189" i="3"/>
  <c r="L189" i="3"/>
  <c r="K192" i="3"/>
  <c r="K190" i="3"/>
  <c r="K189" i="3"/>
  <c r="J192" i="3"/>
  <c r="J190" i="3"/>
  <c r="J189" i="3"/>
  <c r="I189" i="3"/>
  <c r="F59" i="3"/>
  <c r="D130" i="3"/>
  <c r="D129" i="3"/>
  <c r="D128" i="3"/>
  <c r="D127" i="3"/>
  <c r="D125" i="3"/>
  <c r="D124" i="3"/>
  <c r="D123" i="3"/>
  <c r="D122" i="3"/>
  <c r="C130" i="3"/>
  <c r="C129" i="3"/>
  <c r="C128" i="3"/>
  <c r="C127" i="3"/>
  <c r="C125" i="3"/>
  <c r="C124" i="3"/>
  <c r="C123" i="3"/>
  <c r="C122" i="3"/>
  <c r="K60" i="3"/>
  <c r="J60" i="3"/>
  <c r="N62" i="3"/>
  <c r="M62" i="3"/>
  <c r="L62" i="3"/>
  <c r="K62" i="3"/>
  <c r="J62" i="3"/>
  <c r="N59" i="3"/>
  <c r="M59" i="3"/>
  <c r="L59" i="3"/>
  <c r="K59" i="3"/>
  <c r="J59" i="3"/>
  <c r="I59" i="3"/>
  <c r="H59" i="3"/>
  <c r="G59" i="3"/>
  <c r="T62" i="3"/>
  <c r="S62" i="3"/>
  <c r="R62" i="3"/>
  <c r="Q62" i="3"/>
  <c r="P62" i="3"/>
  <c r="O62" i="3"/>
  <c r="T61" i="3"/>
  <c r="S61" i="3"/>
  <c r="R61" i="3"/>
  <c r="Q61" i="3"/>
  <c r="P61" i="3"/>
  <c r="O61" i="3"/>
  <c r="T60" i="3"/>
  <c r="S60" i="3"/>
  <c r="R60" i="3"/>
  <c r="Q60" i="3"/>
  <c r="P60" i="3"/>
  <c r="O60" i="3"/>
  <c r="T59" i="3"/>
  <c r="S59" i="3"/>
  <c r="R59" i="3"/>
  <c r="Q59" i="3"/>
  <c r="P59" i="3"/>
  <c r="O59" i="3"/>
  <c r="J152" i="3" l="1"/>
  <c r="F137" i="3"/>
  <c r="E137" i="3"/>
  <c r="L19" i="3"/>
</calcChain>
</file>

<file path=xl/sharedStrings.xml><?xml version="1.0" encoding="utf-8"?>
<sst xmlns="http://schemas.openxmlformats.org/spreadsheetml/2006/main" count="3453" uniqueCount="380">
  <si>
    <t>:</t>
  </si>
  <si>
    <t>BankAxept</t>
  </si>
  <si>
    <t>-</t>
  </si>
  <si>
    <t>SWIFT</t>
  </si>
  <si>
    <t>Debit functions</t>
  </si>
  <si>
    <t>Payment cards issued by international card companies</t>
  </si>
  <si>
    <t>National credit cards</t>
  </si>
  <si>
    <t>Cheques</t>
  </si>
  <si>
    <t>Total</t>
  </si>
  <si>
    <t xml:space="preserve">Debit and credit transfers (Giro) </t>
  </si>
  <si>
    <t>Electronic</t>
  </si>
  <si>
    <t xml:space="preserve">Paper-based </t>
  </si>
  <si>
    <t>Payment cards (goods purchases)</t>
  </si>
  <si>
    <t xml:space="preserve">Manual </t>
  </si>
  <si>
    <t>2 Miscellaneous giros registered in banks includes both cash payments and account debits.</t>
  </si>
  <si>
    <t xml:space="preserve">Total </t>
  </si>
  <si>
    <t>Electronic credit transfers</t>
  </si>
  <si>
    <t xml:space="preserve">Company terminal giro </t>
  </si>
  <si>
    <t>Internet banking</t>
  </si>
  <si>
    <t>Internet banking solutions for retail customers</t>
  </si>
  <si>
    <t>Internet banking solutions for corporate customers</t>
  </si>
  <si>
    <t>Telephone giros</t>
  </si>
  <si>
    <t>Miscellaneous other electronic credit transfers</t>
  </si>
  <si>
    <t>Paper-based credit transfers</t>
  </si>
  <si>
    <t xml:space="preserve">Mail giros </t>
  </si>
  <si>
    <t>Company terminal giros and internet banking as money order</t>
  </si>
  <si>
    <t>Giros delivered at the counter - account debits</t>
  </si>
  <si>
    <t xml:space="preserve">Direct debits </t>
  </si>
  <si>
    <t>Giros delivered at the counter - cash payments</t>
  </si>
  <si>
    <t>Total use of Norwegian cards</t>
  </si>
  <si>
    <t>Use of Norwegian cards broken down by function</t>
  </si>
  <si>
    <t>Cash withdrawals</t>
  </si>
  <si>
    <t>Goods purchases</t>
  </si>
  <si>
    <t xml:space="preserve">Goods purchases without cashback </t>
  </si>
  <si>
    <t>Goods purchases with cashback</t>
  </si>
  <si>
    <t>Cash withdrawals without goods purchases</t>
  </si>
  <si>
    <t>Use of Norwegian cards abroad</t>
  </si>
  <si>
    <t>Billing functions (Payment cards issued by international card companies)</t>
  </si>
  <si>
    <t>Credit functions</t>
  </si>
  <si>
    <t xml:space="preserve">Use of foreign cards in Norway </t>
  </si>
  <si>
    <t>Cash withdrawals from ATMs</t>
  </si>
  <si>
    <t>Goods purchases in EFTPOS terminals that accept BankAxept</t>
  </si>
  <si>
    <t>Of which BankAxept goods purchases with cashback</t>
  </si>
  <si>
    <t>Goods purchases in other Norwegian payment terminals</t>
  </si>
  <si>
    <t>Use of Norwegian cards in Norwegian terminals</t>
  </si>
  <si>
    <t xml:space="preserve">BankAxept </t>
  </si>
  <si>
    <t>Cards issued by international card companies</t>
  </si>
  <si>
    <t>Goods purchases in payment terminals</t>
  </si>
  <si>
    <t>BankAxept - goods purchases (including purchases with cashback) in EFTPOS terminals</t>
  </si>
  <si>
    <t>National credit cards - goods purchases</t>
  </si>
  <si>
    <t>Cards issued by international card companies - goods purchases</t>
  </si>
  <si>
    <t>Use of payment cards issued abroad in Norwegian payment terminals</t>
  </si>
  <si>
    <t>Transfers from Norway abroad</t>
  </si>
  <si>
    <t xml:space="preserve">SWIFT </t>
  </si>
  <si>
    <t xml:space="preserve">Foreign currency cheques </t>
  </si>
  <si>
    <t xml:space="preserve">Other transfers (MoneyGram, Western Union, etc.) </t>
  </si>
  <si>
    <t xml:space="preserve">Transfers to Norway from abroad </t>
  </si>
  <si>
    <t>Cash-back by use of BankAxept</t>
  </si>
  <si>
    <t>Table 9. Use of payment services (in millions of transactions)</t>
  </si>
  <si>
    <t>Table 10. Debit and credit transfers (giros) (in millions of transactions)</t>
  </si>
  <si>
    <t>1 Figures for electronic giros to end-2001 do not include various credit transfers, e.g. standing orders</t>
  </si>
  <si>
    <t>2 Miscellaneous giros registered in banks include both cash payments and account debits.</t>
  </si>
  <si>
    <t>Credit transfers 1)</t>
  </si>
  <si>
    <t>Miscellaneous giros registered in banks 2)</t>
  </si>
  <si>
    <t>Electronic 1)</t>
  </si>
  <si>
    <t>Cash withdrawals/cashback from EFTPOS Terminals that accept BankAxept</t>
  </si>
  <si>
    <t>Table 10A. Payment cards: Use of cards (in millions of transactions)1</t>
  </si>
  <si>
    <t>Table 10b: Payment cards: Use of payment terminals (in millions of transactions)</t>
  </si>
  <si>
    <t>Table 12: Use of payment services (in NOK billion)</t>
  </si>
  <si>
    <t>Table 13: Debit and credit transfers (giros) (in NOK billion)</t>
  </si>
  <si>
    <t>Table 11: Cross-border transfers registered in the Register of Crossborder Transactions and Currency Exchange (in millions of transactions)</t>
  </si>
  <si>
    <t>1 Figures for credit transfers do not include various credit transfers, including standing orders in the period up to 2002.</t>
  </si>
  <si>
    <t>Total use of Norwegian cards (in Norway and abroad) 1)</t>
  </si>
  <si>
    <t>Use of Norwegian terminals  1)</t>
  </si>
  <si>
    <t xml:space="preserve">1) Figures for goods purchases in payment terminals include use of cards over the Internet. </t>
  </si>
  <si>
    <t>Use of Norwegian terminals 1)</t>
  </si>
  <si>
    <t>Interbank</t>
  </si>
  <si>
    <t>NICS</t>
  </si>
  <si>
    <t>2-3</t>
  </si>
  <si>
    <t>NBO</t>
  </si>
  <si>
    <t>165-170</t>
  </si>
  <si>
    <r>
      <t>165,9</t>
    </r>
    <r>
      <rPr>
        <vertAlign val="superscript"/>
        <sz val="10"/>
        <rFont val="Arial Narrow"/>
        <family val="2"/>
      </rPr>
      <t>1)</t>
    </r>
  </si>
  <si>
    <t>20-25</t>
  </si>
  <si>
    <r>
      <t>163,9</t>
    </r>
    <r>
      <rPr>
        <vertAlign val="superscript"/>
        <sz val="10"/>
        <rFont val="Arial Narrow"/>
        <family val="2"/>
      </rPr>
      <t>1)</t>
    </r>
  </si>
  <si>
    <t>ca 4</t>
  </si>
  <si>
    <t>VPO</t>
  </si>
  <si>
    <t>Oslo Clearing</t>
  </si>
  <si>
    <t>DNB</t>
  </si>
  <si>
    <t>Sparebank 1 Midt-Norge</t>
  </si>
  <si>
    <t>Norwegian Interbank Clearing System (NICS)</t>
  </si>
  <si>
    <t>GiroMail</t>
  </si>
  <si>
    <r>
      <t xml:space="preserve">             1 039 </t>
    </r>
    <r>
      <rPr>
        <vertAlign val="superscript"/>
        <sz val="10"/>
        <rFont val="Arial Narrow"/>
        <family val="2"/>
      </rPr>
      <t>1</t>
    </r>
  </si>
  <si>
    <r>
      <t xml:space="preserve">            26 344 </t>
    </r>
    <r>
      <rPr>
        <vertAlign val="superscript"/>
        <sz val="10"/>
        <rFont val="Arial Narrow"/>
        <family val="2"/>
      </rPr>
      <t>1</t>
    </r>
  </si>
  <si>
    <t>General data</t>
  </si>
  <si>
    <t>Table 1</t>
  </si>
  <si>
    <t>Means of payment in Norway</t>
  </si>
  <si>
    <t>Tables 2 to 4</t>
  </si>
  <si>
    <t>Prices</t>
  </si>
  <si>
    <t>Retail payment services</t>
  </si>
  <si>
    <t>Payment infrastructure</t>
  </si>
  <si>
    <t>Tables 5 to 7</t>
  </si>
  <si>
    <t>Tables 8 to 15</t>
  </si>
  <si>
    <t>Table 1: General statistical data for Norway</t>
  </si>
  <si>
    <t>Population (as at 1 Jan., in millions)</t>
  </si>
  <si>
    <t>GDP, market value (in billions of NOK)</t>
  </si>
  <si>
    <t>Mainland GDP, market value (in billions of NOK)</t>
  </si>
  <si>
    <t>Total household consumption (in billions of NOK)</t>
  </si>
  <si>
    <r>
      <t>1 EUR in NOK (annual average)</t>
    </r>
    <r>
      <rPr>
        <vertAlign val="superscript"/>
        <sz val="10"/>
        <rFont val="Arial Narrow"/>
        <family val="2"/>
      </rPr>
      <t>1</t>
    </r>
  </si>
  <si>
    <r>
      <rPr>
        <vertAlign val="superscript"/>
        <sz val="10"/>
        <rFont val="Arial Narrow"/>
        <family val="2"/>
      </rPr>
      <t>1</t>
    </r>
    <r>
      <rPr>
        <sz val="10"/>
        <rFont val="Arial Narrow"/>
        <family val="2"/>
      </rPr>
      <t>ECU up to end-1998</t>
    </r>
  </si>
  <si>
    <t>Table 2: Means of payment used by the public (at year-end, in millions of NOK)</t>
  </si>
  <si>
    <t xml:space="preserve">Money supply (M2) </t>
  </si>
  <si>
    <t>Narrow money supply (M1)</t>
  </si>
  <si>
    <t>Banknotes and coins</t>
  </si>
  <si>
    <t>Deposits in current accounts</t>
  </si>
  <si>
    <t>Other deposits</t>
  </si>
  <si>
    <t>Certificates of deposit + units in money market funds</t>
  </si>
  <si>
    <t>Tabell 3: Bank liquidity (in millions of NOK)</t>
  </si>
  <si>
    <t>Sight deposits, annual average</t>
  </si>
  <si>
    <t>Banks’ deposits at the central bank at the reserve rate, annual average</t>
  </si>
  <si>
    <t xml:space="preserve">Deposits at the central bank (F-deposits), annual average </t>
  </si>
  <si>
    <t>Lending (F-loans + D-loans), annual average</t>
  </si>
  <si>
    <r>
      <t>1</t>
    </r>
    <r>
      <rPr>
        <sz val="10"/>
        <rFont val="Arial Narrow"/>
        <family val="2"/>
      </rPr>
      <t>Average from 3 October 2011</t>
    </r>
  </si>
  <si>
    <t>Table 4: Banknotes and coins. Annual average (in millions of NOK)</t>
  </si>
  <si>
    <t>Total banknotes</t>
  </si>
  <si>
    <t>1000-krone</t>
  </si>
  <si>
    <t>500-krone</t>
  </si>
  <si>
    <t>200-krone</t>
  </si>
  <si>
    <t>100-krone</t>
  </si>
  <si>
    <t>50-krone</t>
  </si>
  <si>
    <t>10-krone</t>
  </si>
  <si>
    <t>5-krone</t>
  </si>
  <si>
    <t>Total coins</t>
  </si>
  <si>
    <t>20-krone</t>
  </si>
  <si>
    <t>1-krone</t>
  </si>
  <si>
    <t>0.5 krone</t>
  </si>
  <si>
    <t>0.25 krone</t>
  </si>
  <si>
    <t>0.1 krone</t>
  </si>
  <si>
    <t>copper</t>
  </si>
  <si>
    <t>Table 5: Institutional infrastructure</t>
  </si>
  <si>
    <t>Number of banks</t>
  </si>
  <si>
    <t>Savings banks</t>
  </si>
  <si>
    <t>Commercial banks</t>
  </si>
  <si>
    <t>Number of foreign bank branches in Norway</t>
  </si>
  <si>
    <t>Electronic money institutions</t>
  </si>
  <si>
    <t>Table 6: Number of agreements</t>
  </si>
  <si>
    <t>Online banking agreements</t>
  </si>
  <si>
    <t>Online banking agreements - retail customers</t>
  </si>
  <si>
    <t>Online banking agreements - corporate customers</t>
  </si>
  <si>
    <t>Mobile banking agreements</t>
  </si>
  <si>
    <t>Mobile banking agreements - retail customers</t>
  </si>
  <si>
    <t>Mobile banking agreements - corporate customers</t>
  </si>
  <si>
    <r>
      <t xml:space="preserve">1 </t>
    </r>
    <r>
      <rPr>
        <sz val="10"/>
        <rFont val="Arial Narrow"/>
        <family val="2"/>
      </rPr>
      <t>Includes agreements of electronic invoicing in banking networks</t>
    </r>
  </si>
  <si>
    <r>
      <t xml:space="preserve">Agreements to offer and receive electronic invoicing </t>
    </r>
    <r>
      <rPr>
        <b/>
        <vertAlign val="superscript"/>
        <sz val="10"/>
        <rFont val="Arial Narrow"/>
        <family val="2"/>
      </rPr>
      <t>1</t>
    </r>
  </si>
  <si>
    <t>Agreements to offer electronic invoicing (eFaktura) - corporate customers</t>
  </si>
  <si>
    <t>Agreements to offer electronic invoicing (eFaktura) - retail customers</t>
  </si>
  <si>
    <t>Agreements on receipt of electronic invoicing (eFaktura) - corporate customers</t>
  </si>
  <si>
    <t>Agreements on receipt of electronic invoicing (eFaktura) - retail customers</t>
  </si>
  <si>
    <r>
      <rPr>
        <vertAlign val="superscript"/>
        <sz val="10"/>
        <rFont val="Arial Narrow"/>
        <family val="2"/>
      </rPr>
      <t>2</t>
    </r>
    <r>
      <rPr>
        <sz val="10"/>
        <rFont val="Arial Narrow"/>
        <family val="2"/>
      </rPr>
      <t xml:space="preserve"> The number of receivers of electronic invoicing in EHF format in PEPPOL infrastructure</t>
    </r>
  </si>
  <si>
    <t>Company terminal giro agreements</t>
  </si>
  <si>
    <t>Postal giro agreements</t>
  </si>
  <si>
    <t>Direct debit agreements (AvtaleGiro and AutoGiro)</t>
  </si>
  <si>
    <t>AvtaleGiro - payees</t>
  </si>
  <si>
    <t>AutoGiro - payees</t>
  </si>
  <si>
    <t>Number of issued cards</t>
  </si>
  <si>
    <t xml:space="preserve">Chip cards </t>
  </si>
  <si>
    <t>Magnetic stripe cards</t>
  </si>
  <si>
    <t>Number of functions in issued cards</t>
  </si>
  <si>
    <t>Bank cards/BankAxept</t>
  </si>
  <si>
    <t>Billing functions (payment cards issued by international card companies)</t>
  </si>
  <si>
    <t>Domestic credit cards</t>
  </si>
  <si>
    <r>
      <t>E-money</t>
    </r>
    <r>
      <rPr>
        <b/>
        <vertAlign val="superscript"/>
        <sz val="10"/>
        <rFont val="Arial Narrow"/>
        <family val="2"/>
      </rPr>
      <t>3</t>
    </r>
  </si>
  <si>
    <r>
      <t>Table 7: Number of issued cards (in thousands)</t>
    </r>
    <r>
      <rPr>
        <b/>
        <vertAlign val="superscript"/>
        <sz val="10"/>
        <rFont val="Arial Narrow"/>
        <family val="2"/>
      </rPr>
      <t>1</t>
    </r>
    <r>
      <rPr>
        <b/>
        <sz val="10"/>
        <rFont val="Arial Narrow"/>
        <family val="2"/>
      </rPr>
      <t>, number of functions in issued cards (in thousands) and number of terminals</t>
    </r>
  </si>
  <si>
    <r>
      <t xml:space="preserve">Virtual cards </t>
    </r>
    <r>
      <rPr>
        <vertAlign val="superscript"/>
        <sz val="10"/>
        <rFont val="Arial Narrow"/>
        <family val="2"/>
      </rPr>
      <t>2</t>
    </r>
  </si>
  <si>
    <r>
      <t>3</t>
    </r>
    <r>
      <rPr>
        <sz val="10"/>
        <rFont val="Arial Narrow"/>
        <family val="2"/>
      </rPr>
      <t xml:space="preserve"> Prepaid VISA and MasterCard issued by banks</t>
    </r>
  </si>
  <si>
    <r>
      <t xml:space="preserve">1 </t>
    </r>
    <r>
      <rPr>
        <sz val="10"/>
        <rFont val="Arial Narrow"/>
        <family val="2"/>
      </rPr>
      <t>Figures as from 2013 include e-money cards and travel accounts in card systems that are not linked to physical cards</t>
    </r>
  </si>
  <si>
    <r>
      <t xml:space="preserve">2 </t>
    </r>
    <r>
      <rPr>
        <sz val="10"/>
        <rFont val="Arial Narrow"/>
        <family val="2"/>
      </rPr>
      <t>Travel accounts in systems not linked to physical cards</t>
    </r>
  </si>
  <si>
    <t>Number of terminals that accept BankAxept cards</t>
  </si>
  <si>
    <t>ATMs</t>
  </si>
  <si>
    <t>Owned by banks</t>
  </si>
  <si>
    <t>Owned by others</t>
  </si>
  <si>
    <t>Number of locations with payment terminals (EFTPOS) that accept BankAxept cards</t>
  </si>
  <si>
    <t>Table 16: Average daily turnover in clearing and settlement systems (transactions)</t>
  </si>
  <si>
    <t>NICS Gross</t>
  </si>
  <si>
    <r>
      <t>NICS SWIFT Net</t>
    </r>
    <r>
      <rPr>
        <vertAlign val="superscript"/>
        <sz val="10"/>
        <rFont val="Arial Narrow"/>
        <family val="2"/>
      </rPr>
      <t>1</t>
    </r>
  </si>
  <si>
    <r>
      <t>NICS Net (million)</t>
    </r>
    <r>
      <rPr>
        <vertAlign val="superscript"/>
        <sz val="10"/>
        <rFont val="Arial Narrow"/>
        <family val="2"/>
      </rPr>
      <t>2</t>
    </r>
  </si>
  <si>
    <t>Total number of transactions</t>
  </si>
  <si>
    <r>
      <t>RTGS Gross transactions outside of NICS</t>
    </r>
    <r>
      <rPr>
        <vertAlign val="superscript"/>
        <sz val="10"/>
        <rFont val="Arial Narrow"/>
        <family val="2"/>
      </rPr>
      <t>3</t>
    </r>
  </si>
  <si>
    <r>
      <rPr>
        <vertAlign val="superscript"/>
        <sz val="10"/>
        <rFont val="Arial Narrow"/>
        <family val="2"/>
      </rPr>
      <t xml:space="preserve">1 </t>
    </r>
    <r>
      <rPr>
        <sz val="10"/>
        <rFont val="Arial Narrow"/>
        <family val="2"/>
      </rPr>
      <t>Phased out in June 2010.</t>
    </r>
  </si>
  <si>
    <r>
      <t>2</t>
    </r>
    <r>
      <rPr>
        <sz val="10"/>
        <rFont val="Arial Narrow"/>
        <family val="2"/>
      </rPr>
      <t xml:space="preserve"> Previous NICS Retail and NICS SWIFT Net payments below NOK 25m included as from June 2010 in NICS Net.</t>
    </r>
  </si>
  <si>
    <r>
      <t>3</t>
    </r>
    <r>
      <rPr>
        <sz val="10"/>
        <rFont val="Arial Narrow"/>
        <family val="2"/>
      </rPr>
      <t xml:space="preserve"> Does not include transactions related to account management, interest, notes/coins or the government consolidated account scheme (SKK).</t>
    </r>
  </si>
  <si>
    <t>Table 17: Average daily turnover in clearing and settlement systems (in billions of NOK)</t>
  </si>
  <si>
    <r>
      <t>NICS SWIFT Net</t>
    </r>
    <r>
      <rPr>
        <vertAlign val="superscript"/>
        <sz val="10"/>
        <rFont val="Arial Narrow"/>
        <family val="2"/>
      </rPr>
      <t>2</t>
    </r>
  </si>
  <si>
    <r>
      <t>NICS Net</t>
    </r>
    <r>
      <rPr>
        <vertAlign val="superscript"/>
        <sz val="10"/>
        <rFont val="Arial Narrow"/>
        <family val="2"/>
      </rPr>
      <t>3</t>
    </r>
  </si>
  <si>
    <t>RTGS Gross transactions outside of NICS</t>
  </si>
  <si>
    <t xml:space="preserve">VPO and Oslo Clearing </t>
  </si>
  <si>
    <r>
      <t>1</t>
    </r>
    <r>
      <rPr>
        <sz val="10"/>
        <rFont val="Arial Narrow"/>
        <family val="2"/>
      </rPr>
      <t xml:space="preserve"> Gross transactions through NICS: The difference in value under NICS and NBO is partly due to the use of a backup solution in October 2008.</t>
    </r>
  </si>
  <si>
    <r>
      <rPr>
        <vertAlign val="superscript"/>
        <sz val="10"/>
        <rFont val="Arial Narrow"/>
        <family val="2"/>
      </rPr>
      <t xml:space="preserve">2 </t>
    </r>
    <r>
      <rPr>
        <sz val="10"/>
        <rFont val="Arial Narrow"/>
        <family val="2"/>
      </rPr>
      <t>Phased out in June 2010.</t>
    </r>
  </si>
  <si>
    <r>
      <t>3</t>
    </r>
    <r>
      <rPr>
        <sz val="10"/>
        <rFont val="Arial Narrow"/>
        <family val="2"/>
      </rPr>
      <t xml:space="preserve"> Previous NICS Retail and NICS SWIFT Net payments below NOK 25m included as from June 2010 in NICS Net.</t>
    </r>
  </si>
  <si>
    <t>Table 18: Number of participants in clearing and settlement systems (at year-end)</t>
  </si>
  <si>
    <t>Norges Bank’s settlement system (NBO): Banks with account in Norges Bank</t>
  </si>
  <si>
    <t>Norges Bank’s settlement system (NBO): Banks with retail net settlement in Norges Bank</t>
  </si>
  <si>
    <t>Table 8: Use of payment services (in millions of transactions)</t>
  </si>
  <si>
    <t>Debit and credit transfers (giros)</t>
  </si>
  <si>
    <r>
      <t>Electronic</t>
    </r>
    <r>
      <rPr>
        <vertAlign val="superscript"/>
        <sz val="10"/>
        <rFont val="Arial Narrow"/>
        <family val="2"/>
      </rPr>
      <t>1</t>
    </r>
  </si>
  <si>
    <t>Paper-based</t>
  </si>
  <si>
    <t>Manual</t>
  </si>
  <si>
    <r>
      <t>1</t>
    </r>
    <r>
      <rPr>
        <sz val="10"/>
        <rFont val="Arial Narrow"/>
        <family val="2"/>
      </rPr>
      <t xml:space="preserve"> Number of electronic giros up to end-2001 does not include miscellaneous credit transfers, e.g. standing orders </t>
    </r>
  </si>
  <si>
    <r>
      <t>Credit transfers</t>
    </r>
    <r>
      <rPr>
        <b/>
        <vertAlign val="superscript"/>
        <sz val="10"/>
        <rFont val="Arial Narrow"/>
        <family val="2"/>
      </rPr>
      <t>1</t>
    </r>
  </si>
  <si>
    <t>Company terminal giro</t>
  </si>
  <si>
    <t>Online banking</t>
  </si>
  <si>
    <t>Online banking solutions for retail customers</t>
  </si>
  <si>
    <t>Online banking solutions for corporate customers</t>
  </si>
  <si>
    <t>Mobile banking</t>
  </si>
  <si>
    <t>Mobile banking solutions for retail customers</t>
  </si>
  <si>
    <t>Mobile banking solutions for corporate customers</t>
  </si>
  <si>
    <t>Telegiros</t>
  </si>
  <si>
    <t>Company terminal giros and online banking as money order</t>
  </si>
  <si>
    <t>Postal giros</t>
  </si>
  <si>
    <r>
      <t>Miscellaneous giros registered in banks</t>
    </r>
    <r>
      <rPr>
        <vertAlign val="superscript"/>
        <sz val="10"/>
        <rFont val="Arial Narrow"/>
        <family val="2"/>
      </rPr>
      <t>2</t>
    </r>
  </si>
  <si>
    <t>Direct debits</t>
  </si>
  <si>
    <r>
      <t>1</t>
    </r>
    <r>
      <rPr>
        <sz val="10"/>
        <rFont val="Arial Narrow"/>
        <family val="2"/>
      </rPr>
      <t xml:space="preserve"> Figures for credit transfers up to end-2001 do not include miscellaneous credit transfers, including standing orders.</t>
    </r>
  </si>
  <si>
    <r>
      <t xml:space="preserve">2  </t>
    </r>
    <r>
      <rPr>
        <sz val="10"/>
        <rFont val="Arial Narrow"/>
        <family val="2"/>
      </rPr>
      <t xml:space="preserve">Miscellaneous giros registered in banks include both cash payments and account debits. </t>
    </r>
  </si>
  <si>
    <r>
      <t>Table 10a: Use of payment cards (in millions of transactions)</t>
    </r>
    <r>
      <rPr>
        <b/>
        <vertAlign val="superscript"/>
        <sz val="10"/>
        <rFont val="Arial Narrow"/>
        <family val="2"/>
      </rPr>
      <t>1</t>
    </r>
  </si>
  <si>
    <t>Total use of Norwegian cards (in Norway and abroad)</t>
  </si>
  <si>
    <t>Goods purchases without cashback</t>
  </si>
  <si>
    <t>Use of Norwegian cards by function</t>
  </si>
  <si>
    <r>
      <t>E-money</t>
    </r>
    <r>
      <rPr>
        <vertAlign val="superscript"/>
        <sz val="10"/>
        <rFont val="Arial Narrow"/>
        <family val="2"/>
      </rPr>
      <t>2</t>
    </r>
  </si>
  <si>
    <r>
      <t>Use of foreign cards in Norway</t>
    </r>
    <r>
      <rPr>
        <b/>
        <vertAlign val="superscript"/>
        <sz val="10"/>
        <rFont val="Arial Narrow"/>
        <family val="2"/>
      </rPr>
      <t>3</t>
    </r>
  </si>
  <si>
    <t>Use of Norwegian cards in Norway</t>
  </si>
  <si>
    <t>Table 10b: Use of terminals (in millions of transactions)</t>
  </si>
  <si>
    <r>
      <t>Use of Norwegian terminals</t>
    </r>
    <r>
      <rPr>
        <b/>
        <vertAlign val="superscript"/>
        <sz val="10"/>
        <rFont val="Arial Narrow"/>
        <family val="2"/>
      </rPr>
      <t>1</t>
    </r>
  </si>
  <si>
    <t>Goods purchases in EFTPOS terminals that accept bank cards/BankAxept</t>
  </si>
  <si>
    <t>Of which bank cards/BankAxept goods purchases with cashback</t>
  </si>
  <si>
    <r>
      <t xml:space="preserve">Other good purchases in Norway </t>
    </r>
    <r>
      <rPr>
        <vertAlign val="superscript"/>
        <sz val="10"/>
        <rFont val="Arial Narrow"/>
        <family val="2"/>
      </rPr>
      <t>2</t>
    </r>
  </si>
  <si>
    <r>
      <t xml:space="preserve">Other good purchases in Norway </t>
    </r>
    <r>
      <rPr>
        <b/>
        <vertAlign val="superscript"/>
        <sz val="10"/>
        <rFont val="Arial Narrow"/>
        <family val="2"/>
      </rPr>
      <t>2</t>
    </r>
  </si>
  <si>
    <t>Bank cards/BankAxept - goods purchases (including purchases with cashback) in EFTPOS terminals</t>
  </si>
  <si>
    <t>BankAxess - good purchases</t>
  </si>
  <si>
    <t>Domestic credit cards - goods purchases</t>
  </si>
  <si>
    <r>
      <t xml:space="preserve">Cards owned by oil companies </t>
    </r>
    <r>
      <rPr>
        <vertAlign val="superscript"/>
        <sz val="10"/>
        <rFont val="Arial Narrow"/>
        <family val="2"/>
      </rPr>
      <t>3</t>
    </r>
  </si>
  <si>
    <r>
      <t xml:space="preserve">Prepaid cards (e-money) - goods purchases </t>
    </r>
    <r>
      <rPr>
        <vertAlign val="superscript"/>
        <sz val="10"/>
        <rFont val="Arial Narrow"/>
        <family val="2"/>
      </rPr>
      <t>4</t>
    </r>
  </si>
  <si>
    <r>
      <t xml:space="preserve">Cards issued by retail chains - goods purchases </t>
    </r>
    <r>
      <rPr>
        <vertAlign val="superscript"/>
        <sz val="10"/>
        <rFont val="Arial Narrow"/>
        <family val="2"/>
      </rPr>
      <t>3</t>
    </r>
  </si>
  <si>
    <t>Use of foreign cards in Norway</t>
  </si>
  <si>
    <r>
      <t xml:space="preserve">Use of foreign cards in Norway </t>
    </r>
    <r>
      <rPr>
        <b/>
        <vertAlign val="superscript"/>
        <sz val="10"/>
        <rFont val="Arial Narrow"/>
        <family val="2"/>
      </rPr>
      <t>5</t>
    </r>
  </si>
  <si>
    <r>
      <t>Table 10c: Use of cards on the internet (in millions of transactions)</t>
    </r>
    <r>
      <rPr>
        <b/>
        <vertAlign val="superscript"/>
        <sz val="10"/>
        <rFont val="Arial Narrow"/>
        <family val="2"/>
      </rPr>
      <t>1</t>
    </r>
  </si>
  <si>
    <t xml:space="preserve">Total use of Norwegian cards (in Norway and abroad) </t>
  </si>
  <si>
    <t xml:space="preserve">Transfers from Norway </t>
  </si>
  <si>
    <r>
      <t>SWIFT</t>
    </r>
    <r>
      <rPr>
        <vertAlign val="superscript"/>
        <sz val="10"/>
        <rFont val="Arial Narrow"/>
        <family val="2"/>
      </rPr>
      <t>1</t>
    </r>
  </si>
  <si>
    <t>Foreign currency cheques</t>
  </si>
  <si>
    <t>Other transfers (MoneyGram, Western Union, etc.)</t>
  </si>
  <si>
    <t xml:space="preserve">Transfers to Norway </t>
  </si>
  <si>
    <r>
      <t xml:space="preserve">1 </t>
    </r>
    <r>
      <rPr>
        <sz val="10"/>
        <rFont val="Arial Narrow"/>
        <family val="2"/>
      </rPr>
      <t>Standardized message format for exchanging of payment information</t>
    </r>
  </si>
  <si>
    <t>Table 12: Use of payment services (in billions of NOK)</t>
  </si>
  <si>
    <r>
      <t>Debit and credit transfers (giros)</t>
    </r>
    <r>
      <rPr>
        <b/>
        <vertAlign val="superscript"/>
        <sz val="10"/>
        <rFont val="Arial Narrow"/>
        <family val="2"/>
      </rPr>
      <t>1</t>
    </r>
  </si>
  <si>
    <r>
      <t>Electronic</t>
    </r>
    <r>
      <rPr>
        <vertAlign val="superscript"/>
        <sz val="10"/>
        <rFont val="Arial Narrow"/>
        <family val="2"/>
      </rPr>
      <t>2</t>
    </r>
  </si>
  <si>
    <r>
      <t>Table 13: Debit and credit transfers (giros) (in billions of NOK)</t>
    </r>
    <r>
      <rPr>
        <b/>
        <vertAlign val="superscript"/>
        <sz val="10"/>
        <rFont val="Arial Narrow"/>
        <family val="2"/>
      </rPr>
      <t>1</t>
    </r>
  </si>
  <si>
    <r>
      <t>Credit transfers</t>
    </r>
    <r>
      <rPr>
        <b/>
        <vertAlign val="superscript"/>
        <sz val="10"/>
        <rFont val="Arial Narrow"/>
        <family val="2"/>
      </rPr>
      <t>2</t>
    </r>
  </si>
  <si>
    <t xml:space="preserve">       Electronic </t>
  </si>
  <si>
    <r>
      <t>Miscellaneous giros registered in banks</t>
    </r>
    <r>
      <rPr>
        <vertAlign val="superscript"/>
        <sz val="10"/>
        <rFont val="Arial Narrow"/>
        <family val="2"/>
      </rPr>
      <t>3</t>
    </r>
  </si>
  <si>
    <r>
      <t>Table 14a: Use of payments cards (in billions of NOK)</t>
    </r>
    <r>
      <rPr>
        <b/>
        <vertAlign val="superscript"/>
        <sz val="10"/>
        <rFont val="Arial Narrow"/>
        <family val="2"/>
      </rPr>
      <t>1</t>
    </r>
  </si>
  <si>
    <t>Cashback from EFTPOS terminals</t>
  </si>
  <si>
    <r>
      <t>Goods purchases</t>
    </r>
    <r>
      <rPr>
        <vertAlign val="superscript"/>
        <sz val="10"/>
        <rFont val="Arial Narrow"/>
        <family val="2"/>
      </rPr>
      <t>2</t>
    </r>
  </si>
  <si>
    <r>
      <t>Prepaid cards (e-money)</t>
    </r>
    <r>
      <rPr>
        <b/>
        <vertAlign val="superscript"/>
        <sz val="10"/>
        <rFont val="Arial Narrow"/>
        <family val="2"/>
      </rPr>
      <t>3</t>
    </r>
  </si>
  <si>
    <r>
      <t xml:space="preserve">Use of foreign cards in Norway </t>
    </r>
    <r>
      <rPr>
        <b/>
        <vertAlign val="superscript"/>
        <sz val="10"/>
        <rFont val="Arial Narrow"/>
        <family val="2"/>
      </rPr>
      <t>4</t>
    </r>
  </si>
  <si>
    <t xml:space="preserve">Table 14b: Use of terminals (in billions of NOK) </t>
  </si>
  <si>
    <t>Goods purchases in EFTPOS terminals that accept bank cards/BankAxept cards</t>
  </si>
  <si>
    <t>Cashback with goods purchases using BankAxept cards</t>
  </si>
  <si>
    <t>Goods purchases at other Norwegian payment terminals</t>
  </si>
  <si>
    <r>
      <t>Table 10c: Use of cards on the internet (in billions of NOK)</t>
    </r>
    <r>
      <rPr>
        <b/>
        <vertAlign val="superscript"/>
        <sz val="10"/>
        <rFont val="Arial Narrow"/>
        <family val="2"/>
      </rPr>
      <t>1</t>
    </r>
  </si>
  <si>
    <t>Table 15: Cross-border transfers registered in the Register of Crossborder Transactions and Currency Exchange (in billions of NOK)</t>
  </si>
  <si>
    <t>Payments</t>
  </si>
  <si>
    <t>Electronic giro services</t>
  </si>
  <si>
    <t xml:space="preserve">Telegiros </t>
  </si>
  <si>
    <t>Mobile banking - annual fee</t>
  </si>
  <si>
    <t xml:space="preserve">Mobile banking (with CID), per payment </t>
  </si>
  <si>
    <t>Mobile banking with notification</t>
  </si>
  <si>
    <t>Mobile banking - transfers between own accounts, per transfer</t>
  </si>
  <si>
    <t>Mobile banking - info by SMS</t>
  </si>
  <si>
    <r>
      <t>Online banking - annual fee</t>
    </r>
    <r>
      <rPr>
        <vertAlign val="superscript"/>
        <sz val="10"/>
        <rFont val="Arial Narrow"/>
        <family val="2"/>
      </rPr>
      <t>2</t>
    </r>
    <r>
      <rPr>
        <sz val="10"/>
        <rFont val="Arial Narrow"/>
        <family val="2"/>
      </rPr>
      <t xml:space="preserve"> </t>
    </r>
  </si>
  <si>
    <t xml:space="preserve">Online banking (with CID), per payment </t>
  </si>
  <si>
    <t>Online banking with notification</t>
  </si>
  <si>
    <t xml:space="preserve">Direct debit (AvtaleGiro), per payment  </t>
  </si>
  <si>
    <t xml:space="preserve"> Paper-based giro services   </t>
  </si>
  <si>
    <t xml:space="preserve">Credit transfer via postal giro, per payment  </t>
  </si>
  <si>
    <t>Giro over the counter - account debit, per payment</t>
  </si>
  <si>
    <t xml:space="preserve">Giro over the counter - cash payment, per payment </t>
  </si>
  <si>
    <t>Payment cards</t>
  </si>
  <si>
    <t xml:space="preserve">      Debit cards</t>
  </si>
  <si>
    <t>BankAxept cards (combined with debet card from int. card comp.), annual fee</t>
  </si>
  <si>
    <t>BankAxept cards in payment terminals (EFTPOS), per payment</t>
  </si>
  <si>
    <t>Cheques - retail customers, per cheque booklet</t>
  </si>
  <si>
    <t>Cheques - retail customers, per cheque payment</t>
  </si>
  <si>
    <t>Cash withdrawal</t>
  </si>
  <si>
    <t>Cash withdrawal over the counter</t>
  </si>
  <si>
    <t>ATM withdrawals</t>
  </si>
  <si>
    <t>Own bank’s ATMs during opening hours, per withdrawal</t>
  </si>
  <si>
    <t>Own bank’s ATMs outside opening hours, per withdrawal</t>
  </si>
  <si>
    <t>Other banks’ ATMs during opening hours, per withdrawal</t>
  </si>
  <si>
    <t>Other banks’ ATMs outside opening hours, per withdrawal</t>
  </si>
  <si>
    <r>
      <rPr>
        <vertAlign val="superscript"/>
        <sz val="10"/>
        <rFont val="Arial Narrow"/>
        <family val="2"/>
      </rPr>
      <t>1</t>
    </r>
    <r>
      <rPr>
        <sz val="10"/>
        <rFont val="Arial Narrow"/>
        <family val="2"/>
      </rPr>
      <t xml:space="preserve"> Prices for the period 1989 - 2008 are based on a survey of 24 banks with an 85 % market share by deposits in transactions accounts. Average prices are calculated by weighting each bank's prices by deposits in transactions accounts and then weighting average prices for commercial and savings banks by their percentage share of payment service transactions. New average prices as from 2009 for 99 banks with a 93% market share by deposits in salary accounts. Prices from Finansportalen (Norwegian Consumer Council). Average prices are calculated by weighting each bank's prices by the bank's percentage share of deposits on salary accounts.    </t>
    </r>
    <r>
      <rPr>
        <vertAlign val="superscript"/>
        <sz val="12"/>
        <rFont val="Arial Narrow"/>
        <family val="2"/>
      </rPr>
      <t xml:space="preserve">
</t>
    </r>
  </si>
  <si>
    <r>
      <t>2</t>
    </r>
    <r>
      <rPr>
        <sz val="10"/>
        <rFont val="Arial Narrow"/>
        <family val="2"/>
      </rPr>
      <t>Online banking- annual fee in 2007 and 2008 applies to annual fee for Digipass while prices thereafter applies to general annual fee.</t>
    </r>
  </si>
  <si>
    <r>
      <t>Weighted average prices for customers who do not belong to loyalty schemes 1989 - 2015</t>
    </r>
    <r>
      <rPr>
        <b/>
        <vertAlign val="superscript"/>
        <sz val="10"/>
        <rFont val="Arial Narrow"/>
        <family val="2"/>
      </rPr>
      <t>1</t>
    </r>
  </si>
  <si>
    <t>Direct Remittance without notification</t>
  </si>
  <si>
    <t>Direct Remittance with notification</t>
  </si>
  <si>
    <t>Direct Remittance with CID</t>
  </si>
  <si>
    <t>Other company terminal giro without notification</t>
  </si>
  <si>
    <t xml:space="preserve">Other company terminal giro with notification </t>
  </si>
  <si>
    <t xml:space="preserve">Other company terminal giro with CID  </t>
  </si>
  <si>
    <t>Online banking - payment of salaries</t>
  </si>
  <si>
    <t>Online banking - without notification</t>
  </si>
  <si>
    <t>Online  banking - with CID</t>
  </si>
  <si>
    <t>Online banking - with notification</t>
  </si>
  <si>
    <t xml:space="preserve">Paper-based giro services   </t>
  </si>
  <si>
    <t>Direct Remittance sent as money order</t>
  </si>
  <si>
    <t>Other company terminal giro sent as money order</t>
  </si>
  <si>
    <t>Corporate online banking sent as money order</t>
  </si>
  <si>
    <t>Cheques-corporate customers, per cheque payment</t>
  </si>
  <si>
    <t>Receipt of payments</t>
  </si>
  <si>
    <t>Direct debits (Autogiro) without notification</t>
  </si>
  <si>
    <t>Direct debits (Autogiro) with notification</t>
  </si>
  <si>
    <t>Direct debits (Avtalegiro) without notification from the bank</t>
  </si>
  <si>
    <t>Optical Character Recognition (OCR) - File</t>
  </si>
  <si>
    <t>Optical Character Recognition (OCR) - Return</t>
  </si>
  <si>
    <r>
      <t xml:space="preserve">1 </t>
    </r>
    <r>
      <rPr>
        <sz val="10"/>
        <rFont val="Arial Narrow"/>
        <family val="2"/>
      </rPr>
      <t>Average prices for customers who do not belong to loyalty schemes or receive any other discounts. Prices are based on a survey of 24 banks with an 85% market share by deposits in transactional accounts. Average prices are calculated by weighting each bank’s prices by deposits in transactional accounts and then weighting average prices for commercial and savings banks by their percentage share of payment service transactions.</t>
    </r>
  </si>
  <si>
    <t>Electronic payment order/Bank performs some operations manually</t>
  </si>
  <si>
    <t>Manual payment order</t>
  </si>
  <si>
    <t>Ordinary SWIFT transfer in NOK</t>
  </si>
  <si>
    <t>Without BIC and IBAN, NOK 2 500</t>
  </si>
  <si>
    <t>With BIC and IBAN, NOK 2 500</t>
  </si>
  <si>
    <t>Ordinary SWIFT transfer in EUR</t>
  </si>
  <si>
    <t>Without BIC and IBAN, NOK 2 500 equivalent</t>
  </si>
  <si>
    <t>With BIC and IBAN, NOK 2 500 equivalent</t>
  </si>
  <si>
    <r>
      <t>SWIFT express transfer in NOK</t>
    </r>
    <r>
      <rPr>
        <b/>
        <vertAlign val="superscript"/>
        <sz val="10"/>
        <rFont val="Arial Narrow"/>
        <family val="2"/>
      </rPr>
      <t>2</t>
    </r>
  </si>
  <si>
    <t>Without BIC and IBAN, NOK 150 000</t>
  </si>
  <si>
    <t>With BIC and IBAN, NOK 150 000</t>
  </si>
  <si>
    <r>
      <t>SWIFT express transfer in EUR</t>
    </r>
    <r>
      <rPr>
        <b/>
        <vertAlign val="superscript"/>
        <sz val="10"/>
        <rFont val="Arial Narrow"/>
        <family val="2"/>
      </rPr>
      <t>2</t>
    </r>
  </si>
  <si>
    <t>Without BIC and IBAN, NOK 150 000 equivalent</t>
  </si>
  <si>
    <t>With BIC og IBAN, NOK 150 000 equivalent</t>
  </si>
  <si>
    <t>Cheques to other countries</t>
  </si>
  <si>
    <t>Equivalent to NOK 2 500</t>
  </si>
  <si>
    <r>
      <t xml:space="preserve">1  </t>
    </r>
    <r>
      <rPr>
        <sz val="10"/>
        <rFont val="Arial Narrow"/>
        <family val="2"/>
      </rPr>
      <t>Prices from 1995 to 1 December 2004 were transfers from Norway in general. Prices depended little on currency or whether transfers included a BIC/IBAN or not, and transfers were either manual or partly electronic.</t>
    </r>
  </si>
  <si>
    <r>
      <t xml:space="preserve">2  </t>
    </r>
    <r>
      <rPr>
        <sz val="10"/>
        <rFont val="Arial Narrow"/>
        <family val="2"/>
      </rPr>
      <t>Prices for SWIFT express transfers from 1995 to 2006 refer to amounts of NOK 50 000 equivalent.</t>
    </r>
  </si>
  <si>
    <t xml:space="preserve">Receipt of payments from EU/EEA countries </t>
  </si>
  <si>
    <t>Receipt of payments in EUR</t>
  </si>
  <si>
    <r>
      <t>Without BIC and IBAN, NOK 2 500 equivalent</t>
    </r>
    <r>
      <rPr>
        <vertAlign val="superscript"/>
        <sz val="10"/>
        <rFont val="Arial Narrow"/>
        <family val="2"/>
      </rPr>
      <t>1</t>
    </r>
  </si>
  <si>
    <r>
      <t>With BIC and IBAN, NOK 2 500 equivalent</t>
    </r>
    <r>
      <rPr>
        <vertAlign val="superscript"/>
        <sz val="10"/>
        <rFont val="Arial Narrow"/>
        <family val="2"/>
      </rPr>
      <t>1</t>
    </r>
  </si>
  <si>
    <t>With BIC and IBAN, NOK 150 000 equivalent</t>
  </si>
  <si>
    <t>Receipt of payments in other currencies</t>
  </si>
  <si>
    <r>
      <t>1</t>
    </r>
    <r>
      <rPr>
        <sz val="10"/>
        <rFont val="Arial Narrow"/>
        <family val="2"/>
      </rPr>
      <t xml:space="preserve"> The amount was NOK 50 000 from 1 December 2004 to 1 January 2006.</t>
    </r>
  </si>
  <si>
    <t>Table 9: Debit and credit transfers (giros) (in millions of transactions)</t>
  </si>
  <si>
    <r>
      <rPr>
        <vertAlign val="superscript"/>
        <sz val="10"/>
        <rFont val="Arial Narrow"/>
        <family val="2"/>
      </rPr>
      <t xml:space="preserve">1 </t>
    </r>
    <r>
      <rPr>
        <sz val="10"/>
        <rFont val="Arial Narrow"/>
        <family val="2"/>
      </rPr>
      <t>The use of cards on the internet is also included in the figures for goods purchases and use of cards by function in table 14a. The use of foreign and Norwegian cards in Norwegian networks is also included in table 14b.</t>
    </r>
  </si>
  <si>
    <r>
      <t xml:space="preserve">1 </t>
    </r>
    <r>
      <rPr>
        <sz val="10"/>
        <rFont val="Arial Narrow"/>
        <family val="2"/>
      </rPr>
      <t xml:space="preserve">Figures in the table apply to both manual and electronic card use (card use in EFTPOS termonals and online). The figures for the years up to 2001 do not include the use of international payment cards and national credit cards in terminals owned by others than banks and oil companies. </t>
    </r>
  </si>
  <si>
    <r>
      <t xml:space="preserve">2 </t>
    </r>
    <r>
      <rPr>
        <sz val="10"/>
        <rFont val="Arial Narrow"/>
        <family val="2"/>
      </rPr>
      <t>Include all use of NAV cashcards, gift cards and prepaid VISA cards and Master Card cards issued by banks in Norway.</t>
    </r>
    <r>
      <rPr>
        <vertAlign val="superscript"/>
        <sz val="10"/>
        <rFont val="Arial Narrow"/>
        <family val="2"/>
      </rPr>
      <t xml:space="preserve"> </t>
    </r>
    <r>
      <rPr>
        <sz val="10"/>
        <rFont val="Arial Narrow"/>
        <family val="2"/>
      </rPr>
      <t>The number for</t>
    </r>
    <r>
      <rPr>
        <vertAlign val="superscript"/>
        <sz val="10"/>
        <rFont val="Arial Narrow"/>
        <family val="2"/>
      </rPr>
      <t xml:space="preserve"> </t>
    </r>
    <r>
      <rPr>
        <sz val="10"/>
        <rFont val="Arial Narrow"/>
        <family val="2"/>
      </rPr>
      <t>2012 only includes use of prepaid cards in EFTPOS terminals which accept BankAxept. The figures for 2013 and forward includes all use of cards in Norway and abroad.</t>
    </r>
  </si>
  <si>
    <r>
      <t xml:space="preserve">3 </t>
    </r>
    <r>
      <rPr>
        <sz val="10"/>
        <rFont val="Arial Narrow"/>
        <family val="2"/>
      </rPr>
      <t>Any discrepancies between the figures for use of foreign payment cards in Norway in tables 10a/14a and the use of foreign cards in domestic terminals in tables 10b/14b could be caused either by manual card payments (included in a-tables, but not in b-tables) or cards issued by oil companies (included in b-tables, but not in a-tables).</t>
    </r>
  </si>
  <si>
    <r>
      <t xml:space="preserve">4 </t>
    </r>
    <r>
      <rPr>
        <sz val="10"/>
        <rFont val="Arial Narrow"/>
        <family val="2"/>
      </rPr>
      <t>Any discrepancies between the figures for use of foreign payment cards in Norway in tables 10a/14a and the use of foreign cards in domestic terminals in tables 10b/14b could be caused either by manual card payments (included in a-tables, but not in b-tables) or cards issued by oil companies (included in b-tables, but not in a-tables).</t>
    </r>
  </si>
  <si>
    <r>
      <rPr>
        <vertAlign val="superscript"/>
        <sz val="10"/>
        <rFont val="Arial Narrow"/>
        <family val="2"/>
      </rPr>
      <t xml:space="preserve">1 </t>
    </r>
    <r>
      <rPr>
        <sz val="10"/>
        <rFont val="Arial Narrow"/>
        <family val="2"/>
      </rPr>
      <t xml:space="preserve">Figures in the table apply to both manual and electronic card use (card use in EFTPOS terminals and online). The figures for the years up to 2001 do not include the use of international payment cards and national credit cards in terminals owned by others than banks and oil companies. </t>
    </r>
  </si>
  <si>
    <r>
      <rPr>
        <vertAlign val="superscript"/>
        <sz val="10"/>
        <rFont val="Arial Narrow"/>
        <family val="2"/>
      </rPr>
      <t>5</t>
    </r>
    <r>
      <rPr>
        <sz val="10"/>
        <rFont val="Arial Narrow"/>
        <family val="2"/>
      </rPr>
      <t xml:space="preserve"> Any discrepancies between the figures for use of foreign payment cards in Norway in tables 10a/14a and the use of foreign cards in domestic terminals in tables 10b/14b could be caused either by manual card payments (included in a-tables, but not in b-tables) or cards issued by oil companies (included in b-tables, but not in a-tables).</t>
    </r>
  </si>
  <si>
    <r>
      <rPr>
        <vertAlign val="superscript"/>
        <sz val="10"/>
        <rFont val="Arial Narrow"/>
        <family val="2"/>
      </rPr>
      <t xml:space="preserve">1 </t>
    </r>
    <r>
      <rPr>
        <sz val="10"/>
        <rFont val="Arial Narrow"/>
        <family val="2"/>
      </rPr>
      <t xml:space="preserve">Include the use of cards in all Norwegian owned terminals placed in Norway and abroad (even though cash withdrawals and payments in Norwegian owned terminals abroad are included as foreign use of Norwegian cards in table 10a). Goods purchases in domestic terminals also includes use of cards on the internet. The figures up to 2005 do not include use of cards issued by other retail chains than oil companies. The figures for 2013 and forward include payments from travel accounts in card systems outside the internet. </t>
    </r>
  </si>
  <si>
    <r>
      <t xml:space="preserve">E-money cards </t>
    </r>
    <r>
      <rPr>
        <vertAlign val="superscript"/>
        <sz val="10"/>
        <rFont val="Arial Narrow"/>
        <family val="2"/>
      </rPr>
      <t>4</t>
    </r>
  </si>
  <si>
    <r>
      <t xml:space="preserve">4 </t>
    </r>
    <r>
      <rPr>
        <sz val="10"/>
        <rFont val="Arial Narrow"/>
        <family val="2"/>
      </rPr>
      <t>The figures for cash withdrawals are for NAV cash cards. The figures for goods purchases in payment terminals include all use of NAV cashcards, gift cards and prepaid VISA cards and Master Card cards issued by banks in Norway. The number for 2012 only includes use of prepaid cards in EFTPOS terminals which accept BankAxept. The figures for 2013 and forward includes all use of cards in Norway and abroad.</t>
    </r>
  </si>
  <si>
    <r>
      <rPr>
        <vertAlign val="superscript"/>
        <sz val="10"/>
        <rFont val="Arial Narrow"/>
        <family val="2"/>
      </rPr>
      <t xml:space="preserve">1 </t>
    </r>
    <r>
      <rPr>
        <sz val="10"/>
        <rFont val="Arial Narrow"/>
        <family val="2"/>
      </rPr>
      <t>The use of cards on the internet is also included in the figures for goods purchases and use of cards by function in table 10a. The use of foreign and Norwegian cards in Norwegian networks is also included in table 10b.</t>
    </r>
  </si>
  <si>
    <r>
      <t xml:space="preserve">2 </t>
    </r>
    <r>
      <rPr>
        <sz val="10"/>
        <rFont val="Arial Narrow"/>
        <family val="2"/>
      </rPr>
      <t>Payments from travel accounts in card systems outside the internet and non-physical payments of bills with national credit cards.</t>
    </r>
  </si>
  <si>
    <r>
      <t xml:space="preserve">3 </t>
    </r>
    <r>
      <rPr>
        <sz val="10"/>
        <rFont val="Arial Narrow"/>
        <family val="2"/>
      </rPr>
      <t>Cards issued by retail chains (oil companies and other). Because the cards are only used at the retail chains own terminals they are not defined as payment cards (and therefore not included in tables 10a and 14a). To show the full use of terminals the use of the cards are still included in tables 10b and 14b.</t>
    </r>
  </si>
  <si>
    <r>
      <t>3</t>
    </r>
    <r>
      <rPr>
        <sz val="10"/>
        <rFont val="Arial Narrow"/>
        <family val="2"/>
      </rPr>
      <t xml:space="preserve"> Include all use of NAV cashcards, gift cards and prepaid VISA cards and Master Card cards issued by banks in Norway. The number for 2012 only includes use of prepaid cards in EFTPOS terminals which accept BankAxept. The figures for 2013 and forward includes all use of cards in Norway and abroad.</t>
    </r>
  </si>
  <si>
    <r>
      <rPr>
        <vertAlign val="superscript"/>
        <sz val="10"/>
        <rFont val="Arial Narrow"/>
        <family val="2"/>
      </rPr>
      <t>1</t>
    </r>
    <r>
      <rPr>
        <sz val="10"/>
        <rFont val="Arial Narrow"/>
        <family val="2"/>
      </rPr>
      <t xml:space="preserve"> Amounts in italics for 1984-1995 refer only to bank credit transfers (giros). This is because figures for postal giros for these years are uncertain and thus were not published.</t>
    </r>
  </si>
  <si>
    <r>
      <t xml:space="preserve">1 </t>
    </r>
    <r>
      <rPr>
        <sz val="10"/>
        <rFont val="Arial Narrow"/>
        <family val="2"/>
      </rPr>
      <t>Amounts in italics for 1984-1995 refer only to bank credit transfers (giros). This is because figures for postal giros for these years are uncertain and thus were not published.</t>
    </r>
  </si>
  <si>
    <r>
      <t>2</t>
    </r>
    <r>
      <rPr>
        <sz val="10"/>
        <rFont val="Arial Narrow"/>
        <family val="2"/>
      </rPr>
      <t xml:space="preserve"> Number of electronic giros up to end-2001 does not include miscellaneous credit transfers, e.g. standing orders.</t>
    </r>
  </si>
  <si>
    <r>
      <t xml:space="preserve">2 </t>
    </r>
    <r>
      <rPr>
        <sz val="10"/>
        <rFont val="Arial Narrow"/>
        <family val="2"/>
      </rPr>
      <t>Number of electronic giros up to end-2001 does not include miscellaneous credit transfers, e.g. standing orders.</t>
    </r>
  </si>
  <si>
    <r>
      <t xml:space="preserve">3 </t>
    </r>
    <r>
      <rPr>
        <sz val="10"/>
        <rFont val="Arial Narrow"/>
        <family val="2"/>
      </rPr>
      <t xml:space="preserve">Miscellaneous giros registered in banks include both cash payments and account debits. </t>
    </r>
  </si>
  <si>
    <r>
      <rPr>
        <vertAlign val="superscript"/>
        <sz val="10"/>
        <rFont val="Arial Narrow"/>
        <family val="2"/>
      </rPr>
      <t xml:space="preserve">2 </t>
    </r>
    <r>
      <rPr>
        <sz val="10"/>
        <rFont val="Arial Narrow"/>
        <family val="2"/>
      </rPr>
      <t>The figures for 1997-1999 include cash withdrawals from EFTPOS terminals.</t>
    </r>
  </si>
  <si>
    <t>Updated: May 2016</t>
  </si>
  <si>
    <r>
      <t xml:space="preserve">Agreements to receive electronic invoicing in EHF-format </t>
    </r>
    <r>
      <rPr>
        <vertAlign val="superscript"/>
        <sz val="10"/>
        <rFont val="Arial Narrow"/>
        <family val="2"/>
      </rPr>
      <t>2</t>
    </r>
  </si>
  <si>
    <t>Payment terminals (EFTPOS)</t>
  </si>
  <si>
    <t>Electronic payment order/ automated processing</t>
  </si>
  <si>
    <t>Tables 19 to 22</t>
  </si>
  <si>
    <t>Tables 16 to 18</t>
  </si>
  <si>
    <t>Table 19: Prices for domestic payment services, retail customers. Weighted average (NOK). 1 January each year</t>
  </si>
  <si>
    <r>
      <t>Table 20: Prices for domestic payment services, corporate customers. Weighted average (NOK). 1 January each year</t>
    </r>
    <r>
      <rPr>
        <b/>
        <vertAlign val="superscript"/>
        <sz val="10"/>
        <rFont val="Arial Narrow"/>
        <family val="2"/>
      </rPr>
      <t>1</t>
    </r>
  </si>
  <si>
    <r>
      <t>Table 21: Prices for transfers from Norway to EU/EEA countries.</t>
    </r>
    <r>
      <rPr>
        <b/>
        <vertAlign val="superscript"/>
        <sz val="10"/>
        <rFont val="Arial Narrow"/>
        <family val="2"/>
      </rPr>
      <t>1</t>
    </r>
    <r>
      <rPr>
        <b/>
        <sz val="10"/>
        <rFont val="Arial Narrow"/>
        <family val="2"/>
      </rPr>
      <t xml:space="preserve"> Weighted average (NOK) for a sample of banks. 1 January each year</t>
    </r>
  </si>
  <si>
    <t>Table 22: Prices for receipt of payments from EU/EEA countries. Weighted average (NOK) for a sample of banks. 1 January each year</t>
  </si>
  <si>
    <t>Historical payment 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</si>
</sst>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0.0"/>
    <numFmt numFmtId="165" formatCode="#,##0.0_);\(#,##0.0\)"/>
    <numFmt numFmtId="166" formatCode="#,##0.0"/>
    <numFmt numFmtId="167" formatCode="0.000"/>
    <numFmt numFmtId="168" formatCode="yyyy"/>
    <numFmt numFmtId="169" formatCode="_(* #,##0_);_(* \(#,##0\);_(* &quot;-&quot;??_);_(@_)"/>
    <numFmt numFmtId="170" formatCode="_-* #,##0_-;\-* #,##0_-;_-* &quot;-&quot;??_-;_-@_-"/>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i/>
      <sz val="14"/>
      <color indexed="16"/>
      <name val="Arial"/>
      <family val="2"/>
    </font>
    <font>
      <b/>
      <sz val="14"/>
      <name val="Arial"/>
      <family val="2"/>
    </font>
    <font>
      <b/>
      <sz val="10"/>
      <name val="Arial Narrow"/>
      <family val="2"/>
    </font>
    <font>
      <sz val="10"/>
      <name val="Arial Narrow"/>
      <family val="2"/>
    </font>
    <font>
      <b/>
      <sz val="10"/>
      <color indexed="17"/>
      <name val="Arial Narrow"/>
      <family val="2"/>
    </font>
    <font>
      <sz val="10"/>
      <color indexed="17"/>
      <name val="Arial"/>
      <family val="2"/>
    </font>
    <font>
      <i/>
      <sz val="10"/>
      <name val="Arial Narrow"/>
      <family val="2"/>
    </font>
    <font>
      <sz val="10"/>
      <color indexed="17"/>
      <name val="Arial"/>
      <family val="2"/>
    </font>
    <font>
      <sz val="10"/>
      <color indexed="10"/>
      <name val="Arial Narrow"/>
      <family val="2"/>
    </font>
    <font>
      <sz val="10"/>
      <color indexed="50"/>
      <name val="Arial Narrow"/>
      <family val="2"/>
    </font>
    <font>
      <b/>
      <sz val="10"/>
      <color indexed="50"/>
      <name val="Arial Narrow"/>
      <family val="2"/>
    </font>
    <font>
      <b/>
      <i/>
      <sz val="10"/>
      <name val="Arial Narrow"/>
      <family val="2"/>
    </font>
    <font>
      <sz val="10"/>
      <color indexed="17"/>
      <name val="Arial Narrow"/>
      <family val="2"/>
    </font>
    <font>
      <b/>
      <sz val="10"/>
      <name val="Arial"/>
      <family val="2"/>
    </font>
    <font>
      <sz val="11"/>
      <color indexed="8"/>
      <name val="Calibri"/>
      <family val="2"/>
    </font>
    <font>
      <b/>
      <sz val="20"/>
      <color indexed="57"/>
      <name val="Times New Roman"/>
      <family val="1"/>
    </font>
    <font>
      <b/>
      <sz val="12"/>
      <color indexed="8"/>
      <name val="Arial"/>
      <family val="2"/>
    </font>
    <font>
      <sz val="10"/>
      <name val="Arial"/>
      <family val="2"/>
    </font>
    <font>
      <i/>
      <sz val="12"/>
      <color indexed="16"/>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i/>
      <sz val="14"/>
      <color indexed="16"/>
      <name val="Arial"/>
      <family val="2"/>
    </font>
    <font>
      <b/>
      <i/>
      <sz val="12"/>
      <color indexed="16"/>
      <name val="Arial"/>
      <family val="2"/>
    </font>
    <font>
      <sz val="8"/>
      <color indexed="17"/>
      <name val="Arial"/>
      <family val="2"/>
    </font>
    <font>
      <b/>
      <vertAlign val="superscript"/>
      <sz val="10"/>
      <name val="Arial Narrow"/>
      <family val="2"/>
    </font>
    <font>
      <vertAlign val="superscript"/>
      <sz val="12"/>
      <name val="Arial Narrow"/>
      <family val="2"/>
    </font>
    <font>
      <vertAlign val="superscript"/>
      <sz val="10"/>
      <name val="Arial Narrow"/>
      <family val="2"/>
    </font>
    <font>
      <sz val="10"/>
      <color indexed="8"/>
      <name val="Arial Narrow"/>
      <family val="2"/>
    </font>
    <font>
      <sz val="8"/>
      <name val="Arial"/>
      <family val="2"/>
    </font>
    <font>
      <b/>
      <sz val="10"/>
      <color indexed="17"/>
      <name val="Arial"/>
      <family val="2"/>
    </font>
    <font>
      <b/>
      <i/>
      <sz val="10"/>
      <color indexed="17"/>
      <name val="Arial Narrow"/>
      <family val="2"/>
    </font>
    <font>
      <sz val="10"/>
      <name val="Arial"/>
      <family val="2"/>
    </font>
    <font>
      <u/>
      <sz val="10"/>
      <color indexed="12"/>
      <name val="Arial"/>
      <family val="2"/>
    </font>
    <font>
      <b/>
      <sz val="10"/>
      <color indexed="10"/>
      <name val="Arial Narrow"/>
      <family val="2"/>
    </font>
    <font>
      <sz val="10"/>
      <color indexed="8"/>
      <name val="Arial Narrow"/>
      <family val="2"/>
    </font>
    <font>
      <sz val="10"/>
      <name val="Arial"/>
      <family val="2"/>
    </font>
    <font>
      <u/>
      <sz val="10"/>
      <color indexed="12"/>
      <name val="Arial"/>
      <family val="2"/>
    </font>
    <font>
      <vertAlign val="superscript"/>
      <sz val="10"/>
      <name val="Arial"/>
      <family val="2"/>
    </font>
    <font>
      <b/>
      <sz val="20"/>
      <color rgb="FF668E36"/>
      <name val="Times New Roman"/>
      <family val="1"/>
    </font>
    <font>
      <b/>
      <sz val="12"/>
      <color theme="1"/>
      <name val="Arial"/>
      <family val="2"/>
    </font>
    <font>
      <u/>
      <sz val="10"/>
      <color theme="10"/>
      <name val="Arial"/>
      <family val="2"/>
    </font>
    <font>
      <sz val="10"/>
      <color indexed="8"/>
      <name val="Arial"/>
      <family val="2"/>
    </font>
    <font>
      <sz val="11"/>
      <color rgb="FF000000"/>
      <name val="Arial"/>
      <family val="2"/>
    </font>
    <font>
      <b/>
      <sz val="10"/>
      <color theme="1"/>
      <name val="Arial Narrow"/>
      <family val="2"/>
    </font>
    <font>
      <b/>
      <sz val="20"/>
      <color theme="4"/>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618">
    <xf numFmtId="0" fontId="0" fillId="0" borderId="0"/>
    <xf numFmtId="0" fontId="22" fillId="2" borderId="0" applyNumberFormat="0" applyBorder="0" applyAlignment="0" applyProtection="0"/>
    <xf numFmtId="0" fontId="22"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30" fillId="21" borderId="2" applyNumberFormat="0" applyAlignment="0" applyProtection="0"/>
    <xf numFmtId="0" fontId="31" fillId="0" borderId="0" applyNumberFormat="0" applyFill="0" applyBorder="0" applyAlignment="0" applyProtection="0"/>
    <xf numFmtId="0" fontId="23" fillId="0" borderId="0"/>
    <xf numFmtId="0" fontId="23" fillId="0" borderId="0"/>
    <xf numFmtId="0" fontId="24" fillId="0" borderId="0"/>
    <xf numFmtId="0" fontId="24" fillId="0" borderId="0"/>
    <xf numFmtId="0" fontId="32" fillId="4"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6" fillId="7" borderId="1" applyNumberFormat="0" applyAlignment="0" applyProtection="0"/>
    <xf numFmtId="0" fontId="37" fillId="0" borderId="6" applyNumberFormat="0" applyFill="0" applyAlignment="0" applyProtection="0"/>
    <xf numFmtId="0" fontId="38" fillId="22" borderId="0" applyNumberFormat="0" applyBorder="0" applyAlignment="0" applyProtection="0"/>
    <xf numFmtId="0" fontId="6" fillId="0" borderId="0"/>
    <xf numFmtId="0" fontId="6" fillId="0" borderId="0"/>
    <xf numFmtId="0" fontId="6" fillId="0" borderId="0"/>
    <xf numFmtId="0" fontId="22" fillId="0" borderId="0"/>
    <xf numFmtId="0" fontId="22"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25"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54" fillId="23" borderId="7" applyNumberFormat="0" applyFont="0" applyAlignment="0" applyProtection="0"/>
    <xf numFmtId="0" fontId="58" fillId="23" borderId="7" applyNumberFormat="0" applyFont="0" applyAlignment="0" applyProtection="0"/>
    <xf numFmtId="0" fontId="39" fillId="20"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30"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1" fillId="0" borderId="0" applyNumberFormat="0" applyFill="0" applyBorder="0" applyAlignment="0" applyProtection="0"/>
    <xf numFmtId="0" fontId="23" fillId="0" borderId="0"/>
    <xf numFmtId="0" fontId="24" fillId="0" borderId="0"/>
    <xf numFmtId="0" fontId="32" fillId="4"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6" fillId="7" borderId="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37" fillId="0" borderId="6" applyNumberFormat="0" applyFill="0" applyAlignment="0" applyProtection="0"/>
    <xf numFmtId="0" fontId="38"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23" borderId="7" applyNumberFormat="0" applyFont="0" applyAlignment="0" applyProtection="0"/>
    <xf numFmtId="0" fontId="39" fillId="20"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6" fillId="0" borderId="0"/>
    <xf numFmtId="0" fontId="61" fillId="0" borderId="0"/>
    <xf numFmtId="0" fontId="61" fillId="0" borderId="0"/>
    <xf numFmtId="0" fontId="62" fillId="0" borderId="0"/>
    <xf numFmtId="0" fontId="62" fillId="0" borderId="0"/>
    <xf numFmtId="0" fontId="7" fillId="0" borderId="0" applyNumberFormat="0" applyFill="0" applyBorder="0" applyAlignment="0" applyProtection="0">
      <alignment vertical="top"/>
      <protection locked="0"/>
    </xf>
    <xf numFmtId="0" fontId="6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6" fillId="0" borderId="0"/>
    <xf numFmtId="0" fontId="6" fillId="0" borderId="0"/>
    <xf numFmtId="0" fontId="64" fillId="23" borderId="7" applyNumberFormat="0" applyFont="0" applyAlignment="0" applyProtection="0"/>
    <xf numFmtId="0" fontId="6" fillId="23" borderId="7" applyNumberFormat="0" applyFont="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0" fontId="23" fillId="0" borderId="0"/>
    <xf numFmtId="0" fontId="23" fillId="0" borderId="0"/>
    <xf numFmtId="0" fontId="24" fillId="0" borderId="0"/>
    <xf numFmtId="0" fontId="24" fillId="0" borderId="0"/>
    <xf numFmtId="0" fontId="7" fillId="0" borderId="0" applyNumberFormat="0" applyFill="0" applyBorder="0" applyAlignment="0" applyProtection="0">
      <alignment vertical="top"/>
      <protection locked="0"/>
    </xf>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949">
    <xf numFmtId="0" fontId="0" fillId="0" borderId="0" xfId="0"/>
    <xf numFmtId="0" fontId="8" fillId="0" borderId="0" xfId="0" applyFont="1" applyFill="1" applyBorder="1"/>
    <xf numFmtId="0" fontId="0" fillId="0" borderId="0" xfId="0" applyFill="1" applyBorder="1"/>
    <xf numFmtId="0" fontId="9" fillId="0" borderId="0" xfId="0" applyFont="1" applyFill="1" applyBorder="1"/>
    <xf numFmtId="0" fontId="0" fillId="0" borderId="0" xfId="0" applyFill="1"/>
    <xf numFmtId="0" fontId="10" fillId="0" borderId="0" xfId="0" applyFont="1" applyFill="1" applyBorder="1"/>
    <xf numFmtId="0" fontId="11" fillId="0" borderId="0" xfId="0" applyFont="1" applyFill="1" applyBorder="1" applyAlignment="1">
      <alignment horizontal="center"/>
    </xf>
    <xf numFmtId="0" fontId="10" fillId="0" borderId="10" xfId="0" applyFont="1" applyFill="1" applyBorder="1"/>
    <xf numFmtId="0" fontId="11" fillId="0" borderId="0" xfId="0" applyFont="1" applyFill="1" applyBorder="1"/>
    <xf numFmtId="1" fontId="11" fillId="0" borderId="0" xfId="0" applyNumberFormat="1" applyFont="1" applyFill="1" applyBorder="1" applyAlignment="1">
      <alignment horizontal="left" indent="1"/>
    </xf>
    <xf numFmtId="1" fontId="10" fillId="0" borderId="0" xfId="0" applyNumberFormat="1" applyFont="1" applyFill="1" applyBorder="1" applyAlignment="1">
      <alignment horizontal="center"/>
    </xf>
    <xf numFmtId="0" fontId="10" fillId="0" borderId="0" xfId="0" applyFont="1" applyFill="1" applyBorder="1" applyAlignment="1">
      <alignment horizontal="center"/>
    </xf>
    <xf numFmtId="1" fontId="11" fillId="0" borderId="0" xfId="0" applyNumberFormat="1" applyFont="1" applyFill="1" applyBorder="1" applyAlignment="1">
      <alignment horizontal="left" indent="2"/>
    </xf>
    <xf numFmtId="1" fontId="11" fillId="0" borderId="0" xfId="0" applyNumberFormat="1" applyFont="1" applyFill="1" applyBorder="1" applyAlignment="1">
      <alignment horizontal="left"/>
    </xf>
    <xf numFmtId="3" fontId="10" fillId="0" borderId="0" xfId="0" applyNumberFormat="1" applyFont="1" applyFill="1" applyBorder="1" applyAlignment="1">
      <alignment horizontal="center"/>
    </xf>
    <xf numFmtId="3" fontId="12"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0" fontId="11" fillId="0" borderId="0" xfId="0" applyFont="1" applyFill="1" applyBorder="1" applyAlignment="1">
      <alignment horizontal="left"/>
    </xf>
    <xf numFmtId="1" fontId="11" fillId="0" borderId="0" xfId="0" applyNumberFormat="1" applyFont="1" applyFill="1" applyBorder="1"/>
    <xf numFmtId="1" fontId="10" fillId="0" borderId="0" xfId="0" applyNumberFormat="1" applyFont="1" applyFill="1" applyBorder="1" applyAlignment="1">
      <alignment horizontal="left"/>
    </xf>
    <xf numFmtId="164" fontId="10"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0" fontId="13" fillId="0" borderId="0" xfId="0" applyFont="1" applyFill="1" applyBorder="1"/>
    <xf numFmtId="0" fontId="15" fillId="0" borderId="0" xfId="0" applyFont="1" applyFill="1" applyBorder="1"/>
    <xf numFmtId="164" fontId="11" fillId="0" borderId="0" xfId="0" applyNumberFormat="1" applyFont="1" applyFill="1" applyBorder="1" applyAlignment="1">
      <alignment horizontal="center"/>
    </xf>
    <xf numFmtId="164" fontId="11" fillId="0" borderId="0" xfId="0" applyNumberFormat="1" applyFont="1" applyFill="1" applyBorder="1" applyAlignment="1"/>
    <xf numFmtId="1" fontId="11" fillId="0" borderId="0" xfId="0" applyNumberFormat="1" applyFont="1" applyFill="1" applyBorder="1" applyAlignment="1"/>
    <xf numFmtId="1" fontId="11" fillId="0" borderId="0" xfId="0" applyNumberFormat="1" applyFont="1" applyFill="1" applyBorder="1" applyAlignment="1">
      <alignment horizontal="left" wrapText="1"/>
    </xf>
    <xf numFmtId="164" fontId="11" fillId="0" borderId="0" xfId="0" applyNumberFormat="1" applyFont="1" applyFill="1" applyBorder="1" applyAlignment="1">
      <alignment horizontal="center" vertical="justify"/>
    </xf>
    <xf numFmtId="1" fontId="11" fillId="0" borderId="10" xfId="0" applyNumberFormat="1" applyFont="1" applyFill="1" applyBorder="1" applyAlignment="1">
      <alignment horizontal="right"/>
    </xf>
    <xf numFmtId="164" fontId="10" fillId="0" borderId="0" xfId="0" applyNumberFormat="1" applyFont="1" applyFill="1" applyBorder="1" applyAlignment="1">
      <alignment horizontal="center" vertical="justify"/>
    </xf>
    <xf numFmtId="0" fontId="11" fillId="0" borderId="0" xfId="0" applyFont="1" applyFill="1" applyBorder="1" applyAlignment="1">
      <alignment horizontal="left" indent="3"/>
    </xf>
    <xf numFmtId="164" fontId="11" fillId="0" borderId="0" xfId="0" applyNumberFormat="1" applyFont="1" applyFill="1" applyBorder="1" applyAlignment="1">
      <alignment horizontal="left" indent="3"/>
    </xf>
    <xf numFmtId="1" fontId="11" fillId="0" borderId="0" xfId="0" applyNumberFormat="1" applyFont="1" applyFill="1" applyBorder="1" applyAlignment="1">
      <alignment horizontal="left" wrapText="1" indent="1"/>
    </xf>
    <xf numFmtId="0" fontId="11" fillId="0" borderId="0" xfId="0" applyFont="1" applyFill="1" applyBorder="1" applyAlignment="1"/>
    <xf numFmtId="1" fontId="11" fillId="0" borderId="0" xfId="0" applyNumberFormat="1" applyFont="1" applyFill="1" applyBorder="1" applyAlignment="1">
      <alignment horizontal="left" wrapText="1" indent="3"/>
    </xf>
    <xf numFmtId="1" fontId="11" fillId="0" borderId="0" xfId="0" applyNumberFormat="1" applyFont="1" applyFill="1" applyBorder="1" applyAlignment="1">
      <alignment horizontal="left" indent="3"/>
    </xf>
    <xf numFmtId="164" fontId="11" fillId="0" borderId="0" xfId="0" applyNumberFormat="1" applyFont="1" applyFill="1" applyBorder="1" applyAlignment="1">
      <alignment horizontal="left" indent="1"/>
    </xf>
    <xf numFmtId="165" fontId="11" fillId="0" borderId="0" xfId="0" applyNumberFormat="1" applyFont="1" applyFill="1" applyBorder="1" applyAlignment="1">
      <alignment horizontal="center"/>
    </xf>
    <xf numFmtId="164" fontId="11" fillId="0" borderId="0" xfId="0" applyNumberFormat="1" applyFont="1" applyFill="1" applyBorder="1" applyAlignment="1">
      <alignment horizontal="left"/>
    </xf>
    <xf numFmtId="165" fontId="10" fillId="0" borderId="0" xfId="0" applyNumberFormat="1" applyFont="1" applyFill="1" applyBorder="1" applyAlignment="1">
      <alignment horizontal="center"/>
    </xf>
    <xf numFmtId="164" fontId="10" fillId="0" borderId="0" xfId="0" applyNumberFormat="1" applyFont="1" applyFill="1" applyBorder="1" applyAlignment="1"/>
    <xf numFmtId="1" fontId="11" fillId="0" borderId="10" xfId="0" applyNumberFormat="1" applyFont="1" applyFill="1" applyBorder="1" applyAlignment="1">
      <alignment horizontal="left" wrapText="1"/>
    </xf>
    <xf numFmtId="0" fontId="11" fillId="0" borderId="0" xfId="0" applyFont="1" applyFill="1" applyBorder="1" applyAlignment="1">
      <alignment horizontal="left" indent="1"/>
    </xf>
    <xf numFmtId="0" fontId="0" fillId="0" borderId="0" xfId="0" applyBorder="1"/>
    <xf numFmtId="1" fontId="16" fillId="0" borderId="0" xfId="0" applyNumberFormat="1" applyFont="1" applyFill="1" applyBorder="1" applyAlignment="1">
      <alignment horizontal="left" indent="1"/>
    </xf>
    <xf numFmtId="1" fontId="11" fillId="0" borderId="10" xfId="0" applyNumberFormat="1" applyFont="1" applyFill="1" applyBorder="1" applyAlignment="1">
      <alignment horizontal="left" indent="1"/>
    </xf>
    <xf numFmtId="164" fontId="11" fillId="0" borderId="0" xfId="0" applyNumberFormat="1" applyFont="1" applyFill="1" applyBorder="1" applyAlignment="1">
      <alignment horizontal="left" indent="2"/>
    </xf>
    <xf numFmtId="164" fontId="11" fillId="0" borderId="11" xfId="0" applyNumberFormat="1" applyFont="1" applyFill="1" applyBorder="1" applyAlignment="1">
      <alignment horizontal="left" indent="1"/>
    </xf>
    <xf numFmtId="164" fontId="11" fillId="0" borderId="10" xfId="0" applyNumberFormat="1" applyFont="1" applyFill="1" applyBorder="1" applyAlignment="1">
      <alignment horizontal="left"/>
    </xf>
    <xf numFmtId="164" fontId="11" fillId="0" borderId="0" xfId="0" quotePrefix="1" applyNumberFormat="1" applyFont="1" applyFill="1" applyBorder="1" applyAlignment="1">
      <alignment horizontal="center"/>
    </xf>
    <xf numFmtId="0" fontId="11" fillId="0" borderId="0" xfId="0" applyFont="1" applyFill="1" applyBorder="1" applyAlignment="1">
      <alignment horizontal="left" indent="2"/>
    </xf>
    <xf numFmtId="3" fontId="20" fillId="0" borderId="0" xfId="0" applyNumberFormat="1" applyFont="1" applyFill="1" applyBorder="1" applyAlignment="1">
      <alignment horizontal="center"/>
    </xf>
    <xf numFmtId="0" fontId="10" fillId="0" borderId="0" xfId="0" applyFont="1" applyFill="1" applyBorder="1" applyAlignment="1">
      <alignment horizontal="left"/>
    </xf>
    <xf numFmtId="0" fontId="11" fillId="0" borderId="10" xfId="0" applyFont="1" applyFill="1" applyBorder="1" applyAlignment="1">
      <alignment wrapText="1"/>
    </xf>
    <xf numFmtId="1" fontId="11" fillId="0" borderId="0" xfId="0" applyNumberFormat="1" applyFont="1" applyFill="1" applyBorder="1" applyAlignment="1">
      <alignment horizontal="right" wrapText="1"/>
    </xf>
    <xf numFmtId="1" fontId="11" fillId="0" borderId="0" xfId="0" quotePrefix="1" applyNumberFormat="1" applyFont="1" applyFill="1" applyBorder="1" applyAlignment="1">
      <alignment horizontal="center" vertical="top" wrapText="1"/>
    </xf>
    <xf numFmtId="0" fontId="6" fillId="0" borderId="0" xfId="0" applyFont="1" applyFill="1" applyBorder="1"/>
    <xf numFmtId="0" fontId="6" fillId="0" borderId="0" xfId="0" applyFont="1" applyFill="1"/>
    <xf numFmtId="0" fontId="10" fillId="0" borderId="0" xfId="0" applyFont="1"/>
    <xf numFmtId="0" fontId="10" fillId="0" borderId="10" xfId="0" applyFont="1" applyBorder="1"/>
    <xf numFmtId="0" fontId="10" fillId="0" borderId="0" xfId="0" applyFont="1" applyBorder="1"/>
    <xf numFmtId="0" fontId="11" fillId="0" borderId="0" xfId="0" applyFont="1" applyBorder="1" applyAlignment="1">
      <alignment horizontal="left" indent="1"/>
    </xf>
    <xf numFmtId="166" fontId="10" fillId="0" borderId="0" xfId="0" applyNumberFormat="1" applyFont="1" applyFill="1" applyBorder="1" applyAlignment="1">
      <alignment horizontal="right" indent="1"/>
    </xf>
    <xf numFmtId="166" fontId="11" fillId="0" borderId="0" xfId="0" applyNumberFormat="1" applyFont="1" applyFill="1" applyAlignment="1">
      <alignment horizontal="right" indent="1"/>
    </xf>
    <xf numFmtId="166" fontId="11" fillId="0" borderId="0" xfId="0" applyNumberFormat="1" applyFont="1" applyFill="1" applyBorder="1" applyAlignment="1">
      <alignment horizontal="right" indent="1"/>
    </xf>
    <xf numFmtId="164" fontId="10" fillId="0" borderId="0" xfId="0" applyNumberFormat="1" applyFont="1" applyFill="1" applyBorder="1" applyAlignment="1">
      <alignment horizontal="right" indent="1"/>
    </xf>
    <xf numFmtId="164" fontId="11" fillId="0" borderId="0" xfId="0" applyNumberFormat="1" applyFont="1" applyFill="1" applyBorder="1" applyAlignment="1">
      <alignment horizontal="right" indent="1"/>
    </xf>
    <xf numFmtId="164" fontId="10" fillId="0" borderId="0" xfId="0" applyNumberFormat="1" applyFont="1" applyFill="1" applyBorder="1" applyAlignment="1">
      <alignment horizontal="right" wrapText="1" indent="1"/>
    </xf>
    <xf numFmtId="0" fontId="10" fillId="0" borderId="0" xfId="0" applyFont="1" applyFill="1" applyBorder="1" applyAlignment="1">
      <alignment horizontal="right" indent="1"/>
    </xf>
    <xf numFmtId="164" fontId="10" fillId="0" borderId="0" xfId="0" applyNumberFormat="1" applyFont="1" applyFill="1" applyBorder="1" applyAlignment="1">
      <alignment horizontal="left" indent="2"/>
    </xf>
    <xf numFmtId="0" fontId="11" fillId="0" borderId="0" xfId="0" applyFont="1" applyFill="1"/>
    <xf numFmtId="0" fontId="11" fillId="0" borderId="11" xfId="0" applyFont="1" applyBorder="1" applyAlignment="1">
      <alignment horizontal="left" indent="1"/>
    </xf>
    <xf numFmtId="0" fontId="0" fillId="0" borderId="10" xfId="0" applyFill="1" applyBorder="1"/>
    <xf numFmtId="0" fontId="21" fillId="0" borderId="0" xfId="0" applyFont="1" applyFill="1"/>
    <xf numFmtId="49" fontId="10" fillId="0" borderId="0" xfId="0" applyNumberFormat="1" applyFont="1" applyFill="1" applyBorder="1" applyAlignment="1">
      <alignment horizontal="center"/>
    </xf>
    <xf numFmtId="164" fontId="11" fillId="0" borderId="0" xfId="0" applyNumberFormat="1" applyFont="1" applyFill="1" applyBorder="1" applyAlignment="1">
      <alignment horizontal="right" indent="2"/>
    </xf>
    <xf numFmtId="164" fontId="11" fillId="0" borderId="0" xfId="0" applyNumberFormat="1" applyFont="1" applyFill="1" applyBorder="1" applyAlignment="1">
      <alignment horizontal="right" wrapText="1" indent="2"/>
    </xf>
    <xf numFmtId="164" fontId="11" fillId="0" borderId="0" xfId="0" quotePrefix="1" applyNumberFormat="1" applyFont="1" applyFill="1" applyBorder="1" applyAlignment="1">
      <alignment horizontal="right" wrapText="1" indent="2"/>
    </xf>
    <xf numFmtId="164" fontId="16" fillId="0" borderId="0" xfId="0" applyNumberFormat="1" applyFont="1" applyFill="1" applyBorder="1" applyAlignment="1">
      <alignment horizontal="right" wrapText="1" indent="2"/>
    </xf>
    <xf numFmtId="164" fontId="10" fillId="0" borderId="0" xfId="0" applyNumberFormat="1" applyFont="1" applyFill="1" applyBorder="1" applyAlignment="1">
      <alignment horizontal="right" wrapText="1" indent="2"/>
    </xf>
    <xf numFmtId="164" fontId="10" fillId="0" borderId="0" xfId="0" applyNumberFormat="1" applyFont="1" applyFill="1" applyBorder="1" applyAlignment="1">
      <alignment horizontal="right" indent="2"/>
    </xf>
    <xf numFmtId="164" fontId="11" fillId="0" borderId="0" xfId="0" quotePrefix="1" applyNumberFormat="1" applyFont="1" applyFill="1" applyBorder="1" applyAlignment="1">
      <alignment horizontal="right" vertical="top" wrapText="1" indent="2"/>
    </xf>
    <xf numFmtId="166" fontId="10" fillId="0" borderId="0" xfId="0" applyNumberFormat="1" applyFont="1" applyFill="1" applyAlignment="1">
      <alignment horizontal="right" indent="2"/>
    </xf>
    <xf numFmtId="166" fontId="11" fillId="0" borderId="0" xfId="0" applyNumberFormat="1" applyFont="1" applyFill="1" applyAlignment="1">
      <alignment horizontal="right" indent="2"/>
    </xf>
    <xf numFmtId="166" fontId="11" fillId="0" borderId="0" xfId="0" applyNumberFormat="1" applyFont="1" applyFill="1" applyBorder="1" applyAlignment="1">
      <alignment horizontal="right" indent="2"/>
    </xf>
    <xf numFmtId="1" fontId="11" fillId="0" borderId="0" xfId="0" applyNumberFormat="1" applyFont="1" applyFill="1" applyBorder="1" applyAlignment="1">
      <alignment horizontal="right" indent="2"/>
    </xf>
    <xf numFmtId="1" fontId="10" fillId="0" borderId="0" xfId="0" applyNumberFormat="1" applyFont="1" applyFill="1" applyBorder="1" applyAlignment="1">
      <alignment horizontal="right" indent="2"/>
    </xf>
    <xf numFmtId="3" fontId="11" fillId="0" borderId="0" xfId="0" applyNumberFormat="1" applyFont="1" applyFill="1" applyBorder="1" applyAlignment="1">
      <alignment horizontal="right" indent="2"/>
    </xf>
    <xf numFmtId="3" fontId="11" fillId="0" borderId="0" xfId="0" applyNumberFormat="1" applyFont="1" applyFill="1" applyAlignment="1">
      <alignment horizontal="right" indent="2"/>
    </xf>
    <xf numFmtId="3" fontId="11" fillId="0" borderId="0" xfId="0" quotePrefix="1" applyNumberFormat="1" applyFont="1" applyFill="1" applyBorder="1" applyAlignment="1">
      <alignment horizontal="right" indent="2"/>
    </xf>
    <xf numFmtId="3" fontId="0" fillId="0" borderId="0" xfId="0" applyNumberFormat="1" applyFill="1" applyAlignment="1">
      <alignment horizontal="right" indent="2"/>
    </xf>
    <xf numFmtId="3" fontId="14" fillId="0" borderId="0" xfId="0" applyNumberFormat="1" applyFont="1" applyFill="1" applyBorder="1" applyAlignment="1">
      <alignment horizontal="right" indent="2"/>
    </xf>
    <xf numFmtId="3" fontId="10" fillId="0" borderId="0" xfId="0" applyNumberFormat="1" applyFont="1" applyFill="1" applyBorder="1" applyAlignment="1">
      <alignment horizontal="right" indent="2"/>
    </xf>
    <xf numFmtId="164" fontId="0" fillId="0" borderId="0" xfId="0" applyNumberFormat="1" applyFill="1" applyBorder="1" applyAlignment="1">
      <alignment horizontal="right" indent="2"/>
    </xf>
    <xf numFmtId="0" fontId="11" fillId="0" borderId="0" xfId="0" applyFont="1" applyFill="1" applyBorder="1" applyAlignment="1">
      <alignment horizontal="right" indent="2"/>
    </xf>
    <xf numFmtId="0" fontId="11" fillId="0" borderId="0" xfId="0" applyFont="1" applyFill="1" applyAlignment="1">
      <alignment horizontal="left" indent="1"/>
    </xf>
    <xf numFmtId="1" fontId="10" fillId="0" borderId="0" xfId="0" applyNumberFormat="1" applyFont="1" applyFill="1" applyBorder="1" applyAlignment="1">
      <alignment horizontal="left" indent="2"/>
    </xf>
    <xf numFmtId="1" fontId="11" fillId="0" borderId="0" xfId="0" applyNumberFormat="1" applyFont="1" applyFill="1" applyBorder="1" applyAlignment="1">
      <alignment horizontal="left" wrapText="1" indent="2"/>
    </xf>
    <xf numFmtId="1" fontId="11" fillId="0" borderId="0" xfId="0" applyNumberFormat="1" applyFont="1" applyFill="1" applyBorder="1" applyAlignment="1">
      <alignment horizontal="left" vertical="justify" indent="2"/>
    </xf>
    <xf numFmtId="164" fontId="11" fillId="0" borderId="0" xfId="0" applyNumberFormat="1" applyFont="1" applyFill="1" applyBorder="1" applyAlignment="1">
      <alignment horizontal="left" vertical="justify" indent="2"/>
    </xf>
    <xf numFmtId="165" fontId="10" fillId="0" borderId="0" xfId="0" applyNumberFormat="1" applyFont="1" applyFill="1" applyBorder="1" applyAlignment="1">
      <alignment horizontal="left" indent="2"/>
    </xf>
    <xf numFmtId="0" fontId="0" fillId="0" borderId="0" xfId="0" applyFill="1" applyBorder="1" applyAlignment="1">
      <alignment horizontal="left" indent="2"/>
    </xf>
    <xf numFmtId="1" fontId="0" fillId="0" borderId="0" xfId="0" applyNumberFormat="1" applyFill="1" applyBorder="1" applyAlignment="1">
      <alignment horizontal="left" indent="2"/>
    </xf>
    <xf numFmtId="3" fontId="10" fillId="0" borderId="0" xfId="0" applyNumberFormat="1" applyFont="1" applyFill="1" applyAlignment="1">
      <alignment horizontal="right" indent="2"/>
    </xf>
    <xf numFmtId="1" fontId="11" fillId="0" borderId="0" xfId="0" applyNumberFormat="1" applyFont="1" applyFill="1" applyBorder="1" applyAlignment="1">
      <alignment horizontal="right" wrapText="1" indent="2"/>
    </xf>
    <xf numFmtId="3" fontId="11" fillId="0" borderId="0" xfId="0" applyNumberFormat="1" applyFont="1" applyFill="1" applyBorder="1" applyAlignment="1">
      <alignment horizontal="right" wrapText="1" indent="2"/>
    </xf>
    <xf numFmtId="0" fontId="0" fillId="0" borderId="0" xfId="0" applyFill="1" applyAlignment="1">
      <alignment horizontal="right" indent="2"/>
    </xf>
    <xf numFmtId="3" fontId="10" fillId="0" borderId="11" xfId="0" applyNumberFormat="1" applyFont="1" applyFill="1" applyBorder="1" applyAlignment="1">
      <alignment horizontal="right" indent="2"/>
    </xf>
    <xf numFmtId="164" fontId="11" fillId="0" borderId="11" xfId="0" applyNumberFormat="1" applyFont="1" applyFill="1" applyBorder="1" applyAlignment="1">
      <alignment horizontal="right" indent="2"/>
    </xf>
    <xf numFmtId="166" fontId="10" fillId="0" borderId="12" xfId="0" applyNumberFormat="1" applyFont="1" applyFill="1" applyBorder="1" applyAlignment="1">
      <alignment horizontal="right" indent="2"/>
    </xf>
    <xf numFmtId="166" fontId="10" fillId="0" borderId="0" xfId="0" applyNumberFormat="1" applyFont="1" applyFill="1" applyBorder="1" applyAlignment="1">
      <alignment horizontal="right" indent="2"/>
    </xf>
    <xf numFmtId="164" fontId="14" fillId="0" borderId="0" xfId="0" applyNumberFormat="1" applyFont="1" applyFill="1" applyBorder="1" applyAlignment="1">
      <alignment horizontal="right" indent="2"/>
    </xf>
    <xf numFmtId="164" fontId="10" fillId="0" borderId="11" xfId="0" applyNumberFormat="1" applyFont="1" applyFill="1" applyBorder="1" applyAlignment="1">
      <alignment horizontal="right" indent="2"/>
    </xf>
    <xf numFmtId="166" fontId="10" fillId="0" borderId="11" xfId="0" applyNumberFormat="1" applyFont="1" applyFill="1" applyBorder="1" applyAlignment="1">
      <alignment horizontal="right" indent="2"/>
    </xf>
    <xf numFmtId="1" fontId="16" fillId="0" borderId="0" xfId="0" applyNumberFormat="1" applyFont="1" applyFill="1" applyBorder="1" applyAlignment="1">
      <alignment horizontal="right" indent="2"/>
    </xf>
    <xf numFmtId="1" fontId="10" fillId="0" borderId="10" xfId="0" applyNumberFormat="1" applyFont="1" applyFill="1" applyBorder="1" applyAlignment="1">
      <alignment horizontal="right" indent="2"/>
    </xf>
    <xf numFmtId="0" fontId="10" fillId="0" borderId="10" xfId="0" applyFont="1" applyFill="1" applyBorder="1" applyAlignment="1">
      <alignment horizontal="right" indent="2"/>
    </xf>
    <xf numFmtId="164" fontId="19" fillId="0" borderId="0" xfId="0" applyNumberFormat="1" applyFont="1" applyFill="1" applyBorder="1" applyAlignment="1">
      <alignment horizontal="right" indent="2"/>
    </xf>
    <xf numFmtId="0" fontId="10" fillId="0" borderId="0" xfId="0" applyFont="1" applyAlignment="1">
      <alignment horizontal="right" indent="2"/>
    </xf>
    <xf numFmtId="0" fontId="11" fillId="0" borderId="0" xfId="0" applyFont="1" applyFill="1" applyAlignment="1">
      <alignment horizontal="right" indent="2"/>
    </xf>
    <xf numFmtId="0" fontId="0" fillId="0" borderId="0" xfId="0" applyFill="1" applyBorder="1" applyAlignment="1">
      <alignment horizontal="right" indent="2"/>
    </xf>
    <xf numFmtId="165" fontId="10" fillId="0" borderId="0" xfId="0" applyNumberFormat="1" applyFont="1" applyFill="1" applyBorder="1" applyAlignment="1">
      <alignment horizontal="right" indent="2"/>
    </xf>
    <xf numFmtId="1" fontId="10" fillId="0" borderId="10" xfId="0" applyNumberFormat="1" applyFont="1" applyFill="1" applyBorder="1" applyAlignment="1">
      <alignment horizontal="right" wrapText="1" indent="2"/>
    </xf>
    <xf numFmtId="166" fontId="10" fillId="0" borderId="0" xfId="84" applyNumberFormat="1" applyFont="1" applyFill="1" applyBorder="1" applyAlignment="1">
      <alignment horizontal="right" indent="2"/>
    </xf>
    <xf numFmtId="164" fontId="11" fillId="0" borderId="0" xfId="0" quotePrefix="1" applyNumberFormat="1" applyFont="1" applyFill="1" applyBorder="1" applyAlignment="1">
      <alignment horizontal="right" indent="2"/>
    </xf>
    <xf numFmtId="164" fontId="10" fillId="0" borderId="0" xfId="0" applyNumberFormat="1" applyFont="1" applyFill="1" applyAlignment="1">
      <alignment horizontal="right" indent="2"/>
    </xf>
    <xf numFmtId="164" fontId="0" fillId="0" borderId="0" xfId="0" quotePrefix="1" applyNumberFormat="1" applyFill="1" applyAlignment="1">
      <alignment horizontal="right" indent="2"/>
    </xf>
    <xf numFmtId="164" fontId="0" fillId="0" borderId="0" xfId="0" applyNumberFormat="1" applyFill="1" applyAlignment="1">
      <alignment horizontal="right" indent="2"/>
    </xf>
    <xf numFmtId="164" fontId="11" fillId="0" borderId="0" xfId="0" applyNumberFormat="1" applyFont="1" applyFill="1" applyAlignment="1">
      <alignment horizontal="right" indent="2"/>
    </xf>
    <xf numFmtId="166" fontId="11" fillId="0" borderId="0" xfId="84" applyNumberFormat="1" applyFont="1" applyFill="1" applyBorder="1" applyAlignment="1">
      <alignment horizontal="right" wrapText="1" indent="2"/>
    </xf>
    <xf numFmtId="166" fontId="11" fillId="0" borderId="0" xfId="84" applyNumberFormat="1" applyFont="1" applyFill="1" applyBorder="1" applyAlignment="1">
      <alignment horizontal="right" indent="2"/>
    </xf>
    <xf numFmtId="166" fontId="11" fillId="0" borderId="0" xfId="84" quotePrefix="1" applyNumberFormat="1" applyFont="1" applyFill="1" applyBorder="1" applyAlignment="1">
      <alignment horizontal="right" indent="2"/>
    </xf>
    <xf numFmtId="164" fontId="11" fillId="0" borderId="0" xfId="0" applyNumberFormat="1" applyFont="1" applyFill="1" applyBorder="1" applyAlignment="1">
      <alignment horizontal="right" vertical="center" wrapText="1" indent="2"/>
    </xf>
    <xf numFmtId="166" fontId="11" fillId="0" borderId="0" xfId="84" applyNumberFormat="1" applyFont="1" applyFill="1" applyBorder="1" applyAlignment="1">
      <alignment horizontal="right" vertical="center" wrapText="1" indent="2"/>
    </xf>
    <xf numFmtId="166" fontId="10" fillId="0" borderId="0" xfId="84" applyNumberFormat="1" applyFont="1" applyFill="1" applyBorder="1" applyAlignment="1">
      <alignment horizontal="right" wrapText="1" indent="2"/>
    </xf>
    <xf numFmtId="166" fontId="11" fillId="0" borderId="11" xfId="84" applyNumberFormat="1" applyFont="1" applyFill="1" applyBorder="1" applyAlignment="1">
      <alignment horizontal="right" indent="2"/>
    </xf>
    <xf numFmtId="0" fontId="21" fillId="0" borderId="0" xfId="0" applyFont="1" applyFill="1" applyAlignment="1">
      <alignment horizontal="right" indent="2"/>
    </xf>
    <xf numFmtId="0" fontId="10" fillId="0" borderId="10" xfId="0" applyFont="1" applyFill="1" applyBorder="1" applyAlignment="1">
      <alignment horizontal="right" wrapText="1" indent="2"/>
    </xf>
    <xf numFmtId="0" fontId="11" fillId="0" borderId="0" xfId="0" applyFont="1" applyFill="1" applyBorder="1" applyAlignment="1">
      <alignment horizontal="right" wrapText="1" indent="2"/>
    </xf>
    <xf numFmtId="1" fontId="6" fillId="0" borderId="0" xfId="0" applyNumberFormat="1" applyFont="1" applyFill="1" applyBorder="1" applyAlignment="1">
      <alignment horizontal="right" indent="2"/>
    </xf>
    <xf numFmtId="0" fontId="6" fillId="0" borderId="0" xfId="0" applyFont="1" applyFill="1" applyBorder="1" applyAlignment="1">
      <alignment horizontal="right" indent="2"/>
    </xf>
    <xf numFmtId="167" fontId="11" fillId="0" borderId="0" xfId="0" applyNumberFormat="1" applyFont="1" applyFill="1" applyBorder="1" applyAlignment="1">
      <alignment horizontal="right" indent="2"/>
    </xf>
    <xf numFmtId="166" fontId="10" fillId="0" borderId="0" xfId="0" applyNumberFormat="1" applyFont="1" applyAlignment="1">
      <alignment horizontal="right" indent="2"/>
    </xf>
    <xf numFmtId="166" fontId="11" fillId="0" borderId="0" xfId="0" applyNumberFormat="1" applyFont="1" applyAlignment="1">
      <alignment horizontal="right" indent="2"/>
    </xf>
    <xf numFmtId="1" fontId="0" fillId="0" borderId="0" xfId="0" applyNumberFormat="1" applyFill="1" applyBorder="1" applyAlignment="1">
      <alignment horizontal="right" indent="2"/>
    </xf>
    <xf numFmtId="166" fontId="11" fillId="0" borderId="0" xfId="0" applyNumberFormat="1" applyFont="1" applyFill="1" applyBorder="1" applyAlignment="1">
      <alignment horizontal="right" wrapText="1" indent="2"/>
    </xf>
    <xf numFmtId="166" fontId="10" fillId="0" borderId="0" xfId="0" applyNumberFormat="1" applyFont="1" applyFill="1" applyBorder="1" applyAlignment="1">
      <alignment horizontal="right" wrapText="1" indent="2"/>
    </xf>
    <xf numFmtId="0" fontId="10" fillId="0" borderId="12" xfId="0" applyFont="1" applyFill="1" applyBorder="1" applyAlignment="1">
      <alignment horizontal="right" indent="2"/>
    </xf>
    <xf numFmtId="0" fontId="0" fillId="0" borderId="11" xfId="0" applyFill="1" applyBorder="1" applyAlignment="1">
      <alignment horizontal="right" indent="2"/>
    </xf>
    <xf numFmtId="0" fontId="10" fillId="0" borderId="0" xfId="0" applyFont="1" applyFill="1" applyBorder="1" applyAlignment="1">
      <alignment horizontal="right" indent="2"/>
    </xf>
    <xf numFmtId="0" fontId="10" fillId="0" borderId="0" xfId="0" applyFont="1" applyAlignment="1">
      <alignment horizontal="right"/>
    </xf>
    <xf numFmtId="0" fontId="10" fillId="24" borderId="10" xfId="0" applyFont="1" applyFill="1" applyBorder="1" applyAlignment="1">
      <alignment horizontal="right" indent="2"/>
    </xf>
    <xf numFmtId="0" fontId="26" fillId="0" borderId="0" xfId="0" applyFont="1" applyFill="1" applyBorder="1"/>
    <xf numFmtId="2" fontId="11" fillId="0" borderId="0" xfId="0" applyNumberFormat="1" applyFont="1" applyFill="1" applyBorder="1" applyAlignment="1">
      <alignment horizontal="right" wrapText="1" indent="2"/>
    </xf>
    <xf numFmtId="1" fontId="10" fillId="0" borderId="0" xfId="0" applyNumberFormat="1" applyFont="1" applyFill="1" applyBorder="1" applyAlignment="1">
      <alignment horizontal="left" wrapText="1" indent="2"/>
    </xf>
    <xf numFmtId="0" fontId="0" fillId="24" borderId="0" xfId="0" applyFill="1"/>
    <xf numFmtId="0" fontId="23" fillId="24" borderId="0" xfId="65" applyFont="1" applyFill="1"/>
    <xf numFmtId="0" fontId="24" fillId="24" borderId="0" xfId="67" applyFill="1"/>
    <xf numFmtId="0" fontId="7" fillId="24" borderId="0" xfId="74" applyFont="1" applyFill="1" applyAlignment="1" applyProtection="1"/>
    <xf numFmtId="0" fontId="11" fillId="0" borderId="0" xfId="0" applyFont="1"/>
    <xf numFmtId="168" fontId="11" fillId="0" borderId="13" xfId="0" applyNumberFormat="1" applyFont="1" applyFill="1" applyBorder="1" applyAlignment="1">
      <alignment horizontal="center" vertical="center" wrapText="1"/>
    </xf>
    <xf numFmtId="168" fontId="0" fillId="0" borderId="0" xfId="0" applyNumberFormat="1" applyAlignment="1">
      <alignment horizontal="center" vertical="center"/>
    </xf>
    <xf numFmtId="0" fontId="14" fillId="0" borderId="14"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6" fillId="0" borderId="14" xfId="0" applyFont="1" applyBorder="1"/>
    <xf numFmtId="0" fontId="11" fillId="0" borderId="14" xfId="0" applyFont="1" applyFill="1" applyBorder="1" applyAlignment="1">
      <alignment horizontal="left" vertical="center" wrapText="1" indent="1"/>
    </xf>
    <xf numFmtId="0" fontId="11" fillId="0" borderId="14" xfId="0" applyFont="1" applyFill="1" applyBorder="1" applyAlignment="1">
      <alignment vertical="center" wrapText="1"/>
    </xf>
    <xf numFmtId="2" fontId="14" fillId="0" borderId="14" xfId="0" applyNumberFormat="1" applyFont="1" applyFill="1" applyBorder="1" applyAlignment="1">
      <alignment vertical="center" wrapText="1"/>
    </xf>
    <xf numFmtId="0" fontId="6" fillId="0" borderId="0" xfId="0" applyFont="1"/>
    <xf numFmtId="2" fontId="6" fillId="0" borderId="0" xfId="0" applyNumberFormat="1" applyFont="1"/>
    <xf numFmtId="2" fontId="6" fillId="0" borderId="0" xfId="0" applyNumberFormat="1" applyFont="1" applyFill="1" applyBorder="1"/>
    <xf numFmtId="0" fontId="11" fillId="0" borderId="0" xfId="0" applyFont="1" applyFill="1" applyBorder="1" applyAlignment="1">
      <alignment vertical="center" wrapText="1"/>
    </xf>
    <xf numFmtId="2" fontId="0" fillId="0" borderId="0" xfId="0" applyNumberFormat="1"/>
    <xf numFmtId="0" fontId="25" fillId="0" borderId="0" xfId="93"/>
    <xf numFmtId="0" fontId="11" fillId="0" borderId="0" xfId="93" applyFont="1" applyFill="1" applyBorder="1" applyAlignment="1">
      <alignment horizontal="center"/>
    </xf>
    <xf numFmtId="0" fontId="10" fillId="0" borderId="0" xfId="93" applyFont="1" applyFill="1" applyBorder="1"/>
    <xf numFmtId="166" fontId="11" fillId="0" borderId="0" xfId="93" applyNumberFormat="1" applyFont="1" applyFill="1" applyBorder="1" applyAlignment="1">
      <alignment horizontal="right" indent="1"/>
    </xf>
    <xf numFmtId="0" fontId="25" fillId="0" borderId="0" xfId="93" applyFont="1" applyFill="1"/>
    <xf numFmtId="0" fontId="24" fillId="24" borderId="0" xfId="67" applyFont="1" applyFill="1"/>
    <xf numFmtId="166" fontId="10" fillId="0" borderId="11" xfId="0" applyNumberFormat="1" applyFont="1" applyFill="1" applyBorder="1" applyAlignment="1">
      <alignment horizontal="right" indent="1"/>
    </xf>
    <xf numFmtId="166" fontId="10" fillId="0" borderId="0" xfId="0" applyNumberFormat="1" applyFont="1" applyFill="1" applyAlignment="1">
      <alignment horizontal="right" indent="1"/>
    </xf>
    <xf numFmtId="0" fontId="10" fillId="0" borderId="10" xfId="0" applyFont="1" applyFill="1" applyBorder="1" applyAlignment="1">
      <alignment horizontal="right" indent="1"/>
    </xf>
    <xf numFmtId="0" fontId="10" fillId="0" borderId="0" xfId="0" applyFont="1" applyFill="1" applyBorder="1" applyAlignment="1">
      <alignment horizontal="left" indent="2"/>
    </xf>
    <xf numFmtId="1" fontId="10" fillId="0" borderId="0" xfId="0" applyNumberFormat="1" applyFont="1" applyFill="1" applyBorder="1" applyAlignment="1">
      <alignment horizontal="left" wrapText="1"/>
    </xf>
    <xf numFmtId="0" fontId="10" fillId="0" borderId="0" xfId="0" applyFont="1" applyFill="1" applyBorder="1" applyAlignment="1">
      <alignment horizontal="left" indent="1"/>
    </xf>
    <xf numFmtId="1" fontId="10" fillId="0" borderId="0" xfId="0" applyNumberFormat="1" applyFont="1" applyFill="1" applyBorder="1" applyAlignment="1">
      <alignment horizontal="left" indent="1"/>
    </xf>
    <xf numFmtId="1" fontId="10" fillId="0" borderId="0" xfId="0" applyNumberFormat="1" applyFont="1" applyFill="1" applyBorder="1" applyAlignment="1"/>
    <xf numFmtId="164" fontId="10" fillId="0" borderId="0" xfId="0" applyNumberFormat="1" applyFont="1" applyFill="1" applyBorder="1" applyAlignment="1">
      <alignment horizontal="left" indent="1"/>
    </xf>
    <xf numFmtId="1" fontId="10" fillId="0" borderId="0" xfId="0" applyNumberFormat="1" applyFont="1" applyFill="1" applyBorder="1"/>
    <xf numFmtId="1" fontId="10" fillId="0" borderId="0" xfId="0" applyNumberFormat="1" applyFont="1" applyFill="1" applyBorder="1" applyAlignment="1">
      <alignment horizontal="left" wrapText="1" indent="1"/>
    </xf>
    <xf numFmtId="164" fontId="10" fillId="0" borderId="11" xfId="0" applyNumberFormat="1" applyFont="1" applyFill="1" applyBorder="1" applyAlignment="1">
      <alignment horizontal="left"/>
    </xf>
    <xf numFmtId="164" fontId="10" fillId="0" borderId="0" xfId="0" applyNumberFormat="1" applyFont="1" applyFill="1" applyBorder="1" applyAlignment="1">
      <alignment horizontal="left"/>
    </xf>
    <xf numFmtId="164" fontId="16" fillId="0" borderId="0" xfId="0" applyNumberFormat="1" applyFont="1" applyFill="1" applyBorder="1" applyAlignment="1">
      <alignment horizontal="right" indent="2"/>
    </xf>
    <xf numFmtId="164" fontId="10" fillId="0" borderId="0" xfId="0" applyNumberFormat="1" applyFont="1" applyFill="1" applyBorder="1" applyAlignment="1">
      <alignment horizontal="left" vertical="center" wrapText="1"/>
    </xf>
    <xf numFmtId="1" fontId="10" fillId="0" borderId="0" xfId="0" quotePrefix="1" applyNumberFormat="1" applyFont="1" applyFill="1" applyBorder="1" applyAlignment="1">
      <alignment horizontal="left" vertical="top" wrapText="1" indent="2"/>
    </xf>
    <xf numFmtId="0" fontId="10" fillId="0" borderId="0" xfId="0" applyFont="1" applyBorder="1" applyAlignment="1">
      <alignment horizontal="left"/>
    </xf>
    <xf numFmtId="1" fontId="10" fillId="0" borderId="11" xfId="0" applyNumberFormat="1" applyFont="1" applyFill="1" applyBorder="1" applyAlignment="1">
      <alignment horizontal="left" indent="1"/>
    </xf>
    <xf numFmtId="0" fontId="49" fillId="0" borderId="0" xfId="0" applyFont="1" applyFill="1" applyBorder="1"/>
    <xf numFmtId="1" fontId="49" fillId="0" borderId="0" xfId="0" applyNumberFormat="1" applyFont="1" applyFill="1" applyBorder="1" applyAlignment="1">
      <alignment horizontal="left"/>
    </xf>
    <xf numFmtId="0" fontId="21" fillId="0" borderId="0" xfId="0" applyFont="1" applyFill="1" applyBorder="1"/>
    <xf numFmtId="1" fontId="10" fillId="0" borderId="10" xfId="0" applyNumberFormat="1" applyFont="1" applyFill="1" applyBorder="1" applyAlignment="1">
      <alignment horizontal="left" indent="1"/>
    </xf>
    <xf numFmtId="0" fontId="21" fillId="0" borderId="0" xfId="0" applyFont="1" applyBorder="1"/>
    <xf numFmtId="0" fontId="10" fillId="0" borderId="11" xfId="0" applyFont="1" applyFill="1" applyBorder="1"/>
    <xf numFmtId="0" fontId="6" fillId="0" borderId="0" xfId="83"/>
    <xf numFmtId="0" fontId="11" fillId="0" borderId="0" xfId="83" applyFont="1" applyFill="1" applyBorder="1" applyAlignment="1">
      <alignment horizontal="left"/>
    </xf>
    <xf numFmtId="0" fontId="10" fillId="0" borderId="0" xfId="83" applyFont="1" applyFill="1"/>
    <xf numFmtId="0" fontId="11" fillId="0" borderId="10" xfId="83" applyFont="1" applyFill="1" applyBorder="1"/>
    <xf numFmtId="0" fontId="7" fillId="24" borderId="0" xfId="74" applyFill="1" applyAlignment="1" applyProtection="1"/>
    <xf numFmtId="0" fontId="6" fillId="0" borderId="0" xfId="81"/>
    <xf numFmtId="0" fontId="11" fillId="0" borderId="0" xfId="81" applyFont="1" applyFill="1" applyBorder="1" applyAlignment="1">
      <alignment horizontal="left" indent="2"/>
    </xf>
    <xf numFmtId="3" fontId="11" fillId="0" borderId="0" xfId="81" applyNumberFormat="1" applyFont="1" applyFill="1" applyBorder="1" applyAlignment="1">
      <alignment horizontal="right" indent="1"/>
    </xf>
    <xf numFmtId="0" fontId="11" fillId="0" borderId="0" xfId="81" applyFont="1" applyFill="1" applyAlignment="1">
      <alignment horizontal="left" indent="2"/>
    </xf>
    <xf numFmtId="0" fontId="11" fillId="0" borderId="11" xfId="81" applyFont="1" applyFill="1" applyBorder="1" applyAlignment="1">
      <alignment horizontal="left" indent="2"/>
    </xf>
    <xf numFmtId="0" fontId="10" fillId="0" borderId="0" xfId="81" applyFont="1" applyFill="1"/>
    <xf numFmtId="0" fontId="11" fillId="0" borderId="10" xfId="81" applyFont="1" applyFill="1" applyBorder="1"/>
    <xf numFmtId="0" fontId="10" fillId="0" borderId="0" xfId="81" applyFont="1" applyFill="1" applyAlignment="1">
      <alignment horizontal="left" indent="1"/>
    </xf>
    <xf numFmtId="3" fontId="11" fillId="0" borderId="0" xfId="81" applyNumberFormat="1" applyFont="1" applyFill="1" applyBorder="1" applyAlignment="1">
      <alignment horizontal="right" vertical="center" indent="1"/>
    </xf>
    <xf numFmtId="3" fontId="11" fillId="0" borderId="0" xfId="101" applyNumberFormat="1" applyFont="1" applyFill="1" applyAlignment="1">
      <alignment horizontal="right" indent="2"/>
    </xf>
    <xf numFmtId="0" fontId="11" fillId="0" borderId="0" xfId="102" applyFont="1" applyFill="1" applyBorder="1" applyAlignment="1">
      <alignment horizontal="center"/>
    </xf>
    <xf numFmtId="0" fontId="11" fillId="0" borderId="0" xfId="102" applyFont="1" applyFill="1" applyBorder="1" applyAlignment="1">
      <alignment horizontal="right" indent="2"/>
    </xf>
    <xf numFmtId="3" fontId="10" fillId="0" borderId="0" xfId="101" applyNumberFormat="1" applyFont="1" applyFill="1" applyAlignment="1">
      <alignment horizontal="right" indent="2"/>
    </xf>
    <xf numFmtId="3" fontId="11" fillId="0" borderId="11" xfId="101" applyNumberFormat="1" applyFont="1" applyFill="1" applyBorder="1" applyAlignment="1">
      <alignment horizontal="right" indent="2"/>
    </xf>
    <xf numFmtId="1" fontId="12" fillId="0" borderId="0" xfId="0" applyNumberFormat="1" applyFont="1" applyFill="1" applyBorder="1" applyAlignment="1">
      <alignment horizontal="left" indent="2"/>
    </xf>
    <xf numFmtId="169" fontId="10" fillId="0" borderId="0" xfId="110" applyNumberFormat="1" applyFont="1" applyFill="1" applyBorder="1" applyAlignment="1">
      <alignment horizontal="left" indent="1"/>
    </xf>
    <xf numFmtId="169" fontId="11" fillId="0" borderId="0" xfId="110" applyNumberFormat="1" applyFont="1" applyFill="1" applyBorder="1" applyAlignment="1">
      <alignment horizontal="left" indent="1"/>
    </xf>
    <xf numFmtId="169" fontId="11" fillId="0" borderId="0" xfId="110" applyNumberFormat="1" applyFont="1" applyFill="1" applyBorder="1" applyAlignment="1">
      <alignment horizontal="right" indent="1"/>
    </xf>
    <xf numFmtId="169" fontId="11" fillId="0" borderId="0" xfId="110" applyNumberFormat="1" applyFont="1" applyBorder="1" applyAlignment="1">
      <alignment horizontal="right"/>
    </xf>
    <xf numFmtId="3" fontId="10" fillId="0" borderId="0" xfId="0" applyNumberFormat="1" applyFont="1" applyFill="1" applyBorder="1"/>
    <xf numFmtId="3" fontId="10" fillId="0" borderId="0" xfId="110" applyNumberFormat="1" applyFont="1" applyFill="1" applyBorder="1" applyAlignment="1">
      <alignment horizontal="right" indent="1"/>
    </xf>
    <xf numFmtId="3" fontId="10" fillId="0" borderId="0" xfId="0" applyNumberFormat="1" applyFont="1" applyBorder="1" applyAlignment="1">
      <alignment horizontal="right" indent="1"/>
    </xf>
    <xf numFmtId="3" fontId="11" fillId="0" borderId="0" xfId="0" applyNumberFormat="1" applyFont="1" applyFill="1" applyBorder="1"/>
    <xf numFmtId="3" fontId="11" fillId="0" borderId="0" xfId="110" applyNumberFormat="1" applyFont="1" applyFill="1" applyBorder="1" applyAlignment="1">
      <alignment horizontal="right" indent="1"/>
    </xf>
    <xf numFmtId="3" fontId="11" fillId="0" borderId="0" xfId="0" applyNumberFormat="1" applyFont="1" applyBorder="1" applyAlignment="1">
      <alignment horizontal="right" indent="1"/>
    </xf>
    <xf numFmtId="169" fontId="11" fillId="0" borderId="0" xfId="110" applyNumberFormat="1" applyFont="1" applyFill="1" applyBorder="1"/>
    <xf numFmtId="169" fontId="11" fillId="0" borderId="0" xfId="110" applyNumberFormat="1" applyFont="1" applyBorder="1"/>
    <xf numFmtId="3" fontId="16" fillId="0" borderId="0" xfId="0" applyNumberFormat="1" applyFont="1" applyFill="1" applyBorder="1" applyAlignment="1">
      <alignment horizontal="right" wrapText="1" indent="2"/>
    </xf>
    <xf numFmtId="3" fontId="17" fillId="0" borderId="0" xfId="0" applyNumberFormat="1" applyFont="1" applyFill="1" applyBorder="1" applyAlignment="1">
      <alignment horizontal="right" indent="2"/>
    </xf>
    <xf numFmtId="3" fontId="18" fillId="0" borderId="0" xfId="0" applyNumberFormat="1" applyFont="1" applyFill="1" applyBorder="1" applyAlignment="1">
      <alignment horizontal="right" indent="2"/>
    </xf>
    <xf numFmtId="0" fontId="10" fillId="0" borderId="10" xfId="0" applyNumberFormat="1" applyFont="1" applyFill="1" applyBorder="1" applyAlignment="1">
      <alignment horizontal="right" indent="2"/>
    </xf>
    <xf numFmtId="3" fontId="11" fillId="0" borderId="0" xfId="0" quotePrefix="1" applyNumberFormat="1" applyFont="1" applyFill="1" applyAlignment="1">
      <alignment horizontal="right" indent="2"/>
    </xf>
    <xf numFmtId="0" fontId="11" fillId="0" borderId="0" xfId="0" applyFont="1" applyAlignment="1">
      <alignment horizontal="right" indent="2"/>
    </xf>
    <xf numFmtId="2" fontId="10" fillId="0" borderId="0" xfId="0" applyNumberFormat="1" applyFont="1" applyFill="1" applyBorder="1" applyAlignment="1">
      <alignment horizontal="right" indent="2"/>
    </xf>
    <xf numFmtId="3" fontId="11" fillId="0" borderId="0" xfId="110" applyNumberFormat="1" applyFont="1" applyFill="1" applyAlignment="1">
      <alignment horizontal="right" indent="2"/>
    </xf>
    <xf numFmtId="0" fontId="10" fillId="0" borderId="10" xfId="81" applyFont="1" applyFill="1" applyBorder="1" applyAlignment="1">
      <alignment horizontal="right" indent="2"/>
    </xf>
    <xf numFmtId="2" fontId="11" fillId="0" borderId="11" xfId="83" applyNumberFormat="1" applyFont="1" applyBorder="1" applyAlignment="1">
      <alignment horizontal="right" indent="2"/>
    </xf>
    <xf numFmtId="4" fontId="11" fillId="0" borderId="11" xfId="83" applyNumberFormat="1" applyFont="1" applyBorder="1" applyAlignment="1">
      <alignment horizontal="right" indent="2"/>
    </xf>
    <xf numFmtId="4" fontId="11" fillId="0" borderId="11" xfId="83" applyNumberFormat="1" applyFont="1" applyFill="1" applyBorder="1" applyAlignment="1">
      <alignment horizontal="right" wrapText="1" indent="2"/>
    </xf>
    <xf numFmtId="4" fontId="11" fillId="0" borderId="11" xfId="83" applyNumberFormat="1" applyFont="1" applyFill="1" applyBorder="1" applyAlignment="1">
      <alignment horizontal="right" indent="2"/>
    </xf>
    <xf numFmtId="2" fontId="11" fillId="0" borderId="11" xfId="95" applyNumberFormat="1" applyFont="1" applyFill="1" applyBorder="1" applyAlignment="1">
      <alignment horizontal="right" indent="2"/>
    </xf>
    <xf numFmtId="4" fontId="11" fillId="0" borderId="11" xfId="95" applyNumberFormat="1" applyFont="1" applyFill="1" applyBorder="1" applyAlignment="1">
      <alignment horizontal="right" indent="2"/>
    </xf>
    <xf numFmtId="0" fontId="11" fillId="0" borderId="11" xfId="95" applyFont="1" applyFill="1" applyBorder="1" applyAlignment="1">
      <alignment horizontal="right" indent="2"/>
    </xf>
    <xf numFmtId="4" fontId="11" fillId="0" borderId="0" xfId="83" applyNumberFormat="1" applyFont="1" applyFill="1" applyAlignment="1">
      <alignment horizontal="right" indent="2"/>
    </xf>
    <xf numFmtId="3" fontId="50" fillId="0" borderId="0" xfId="83" applyNumberFormat="1" applyFont="1" applyAlignment="1">
      <alignment horizontal="right" wrapText="1" indent="2"/>
    </xf>
    <xf numFmtId="3" fontId="50" fillId="0" borderId="0" xfId="83" applyNumberFormat="1" applyFont="1" applyAlignment="1">
      <alignment horizontal="right" indent="2"/>
    </xf>
    <xf numFmtId="0" fontId="11" fillId="0" borderId="0" xfId="95" applyFont="1" applyAlignment="1">
      <alignment horizontal="right" indent="2"/>
    </xf>
    <xf numFmtId="3" fontId="11" fillId="0" borderId="0" xfId="83" applyNumberFormat="1" applyFont="1" applyAlignment="1">
      <alignment horizontal="right" indent="2"/>
    </xf>
    <xf numFmtId="3" fontId="11" fillId="0" borderId="0" xfId="83" applyNumberFormat="1" applyFont="1" applyFill="1" applyAlignment="1">
      <alignment horizontal="right" wrapText="1" indent="2"/>
    </xf>
    <xf numFmtId="3" fontId="11" fillId="0" borderId="0" xfId="95" applyNumberFormat="1" applyFont="1" applyFill="1" applyAlignment="1">
      <alignment horizontal="right" indent="2"/>
    </xf>
    <xf numFmtId="4" fontId="11" fillId="0" borderId="0" xfId="83" applyNumberFormat="1" applyFont="1" applyFill="1" applyAlignment="1">
      <alignment horizontal="right" wrapText="1" indent="2"/>
    </xf>
    <xf numFmtId="0" fontId="11" fillId="0" borderId="0" xfId="95" applyNumberFormat="1" applyFont="1" applyFill="1" applyAlignment="1">
      <alignment horizontal="right" indent="2"/>
    </xf>
    <xf numFmtId="2" fontId="11" fillId="0" borderId="0" xfId="95" applyNumberFormat="1" applyFont="1" applyFill="1" applyAlignment="1">
      <alignment horizontal="right" indent="2"/>
    </xf>
    <xf numFmtId="0" fontId="11" fillId="0" borderId="0" xfId="95" applyFont="1" applyFill="1" applyAlignment="1">
      <alignment horizontal="right" indent="2"/>
    </xf>
    <xf numFmtId="0" fontId="10" fillId="0" borderId="10" xfId="83" applyNumberFormat="1" applyFont="1" applyFill="1" applyBorder="1" applyAlignment="1">
      <alignment horizontal="right" indent="2"/>
    </xf>
    <xf numFmtId="0" fontId="10" fillId="0" borderId="10" xfId="83" applyFont="1" applyFill="1" applyBorder="1" applyAlignment="1">
      <alignment horizontal="right" indent="2"/>
    </xf>
    <xf numFmtId="3" fontId="11" fillId="0" borderId="11" xfId="100" applyNumberFormat="1" applyFont="1" applyFill="1" applyBorder="1" applyAlignment="1">
      <alignment horizontal="right" indent="2"/>
    </xf>
    <xf numFmtId="3" fontId="11" fillId="0" borderId="0" xfId="100" applyNumberFormat="1" applyFont="1" applyFill="1" applyAlignment="1">
      <alignment horizontal="right" indent="2"/>
    </xf>
    <xf numFmtId="0" fontId="11" fillId="0" borderId="11" xfId="100" applyFont="1" applyFill="1" applyBorder="1" applyAlignment="1">
      <alignment horizontal="right" indent="2"/>
    </xf>
    <xf numFmtId="0" fontId="11" fillId="0" borderId="0" xfId="100" applyFont="1" applyFill="1" applyAlignment="1">
      <alignment horizontal="right" indent="2"/>
    </xf>
    <xf numFmtId="0" fontId="11" fillId="0" borderId="0" xfId="0" applyFont="1" applyFill="1" applyAlignment="1">
      <alignment horizontal="left"/>
    </xf>
    <xf numFmtId="3" fontId="11" fillId="0" borderId="11" xfId="0" applyNumberFormat="1" applyFont="1" applyFill="1" applyBorder="1" applyAlignment="1">
      <alignment horizontal="right" indent="2"/>
    </xf>
    <xf numFmtId="0" fontId="10" fillId="0" borderId="0" xfId="0" applyFont="1" applyFill="1"/>
    <xf numFmtId="0" fontId="11" fillId="0" borderId="10" xfId="0" applyFont="1" applyFill="1" applyBorder="1"/>
    <xf numFmtId="3" fontId="6" fillId="0" borderId="0" xfId="0" applyNumberFormat="1" applyFont="1"/>
    <xf numFmtId="0" fontId="6" fillId="0" borderId="0" xfId="0" applyFont="1" applyBorder="1"/>
    <xf numFmtId="3" fontId="10" fillId="0" borderId="11" xfId="99" applyNumberFormat="1" applyFont="1" applyFill="1" applyBorder="1" applyAlignment="1">
      <alignment horizontal="right" indent="2"/>
    </xf>
    <xf numFmtId="0" fontId="10" fillId="0" borderId="11" xfId="99" applyFont="1" applyFill="1" applyBorder="1" applyAlignment="1">
      <alignment horizontal="right" indent="2"/>
    </xf>
    <xf numFmtId="3" fontId="10" fillId="0" borderId="0" xfId="99" applyNumberFormat="1" applyFont="1" applyFill="1" applyAlignment="1">
      <alignment horizontal="right" indent="2"/>
    </xf>
    <xf numFmtId="0" fontId="10" fillId="0" borderId="0" xfId="99" applyFont="1" applyFill="1" applyAlignment="1">
      <alignment horizontal="right" indent="2"/>
    </xf>
    <xf numFmtId="0" fontId="0" fillId="0" borderId="0" xfId="0" applyAlignment="1">
      <alignment horizontal="right" indent="2"/>
    </xf>
    <xf numFmtId="0" fontId="6" fillId="0" borderId="0" xfId="0" applyFont="1" applyAlignment="1">
      <alignment horizontal="right" indent="2"/>
    </xf>
    <xf numFmtId="0" fontId="11" fillId="0" borderId="0" xfId="98" applyFont="1" applyFill="1" applyAlignment="1">
      <alignment horizontal="right" indent="2"/>
    </xf>
    <xf numFmtId="3" fontId="11" fillId="0" borderId="0" xfId="98" applyNumberFormat="1" applyFont="1" applyFill="1" applyAlignment="1">
      <alignment horizontal="right" indent="2"/>
    </xf>
    <xf numFmtId="3" fontId="10" fillId="0" borderId="0" xfId="96" applyNumberFormat="1" applyFont="1" applyFill="1" applyBorder="1" applyAlignment="1">
      <alignment horizontal="right" indent="2"/>
    </xf>
    <xf numFmtId="0" fontId="11" fillId="0" borderId="0" xfId="0" applyFont="1" applyFill="1" applyAlignment="1">
      <alignment horizontal="left" indent="2"/>
    </xf>
    <xf numFmtId="166" fontId="11" fillId="0" borderId="0" xfId="0" quotePrefix="1" applyNumberFormat="1" applyFont="1" applyFill="1" applyBorder="1" applyAlignment="1">
      <alignment horizontal="right" indent="2"/>
    </xf>
    <xf numFmtId="166" fontId="11" fillId="0" borderId="11" xfId="0" applyNumberFormat="1" applyFont="1" applyFill="1" applyBorder="1" applyAlignment="1">
      <alignment horizontal="right" indent="2"/>
    </xf>
    <xf numFmtId="164" fontId="10" fillId="0" borderId="11" xfId="0" applyNumberFormat="1" applyFont="1" applyFill="1" applyBorder="1" applyAlignment="1">
      <alignment horizontal="right" wrapText="1" indent="2"/>
    </xf>
    <xf numFmtId="166" fontId="11" fillId="0" borderId="0" xfId="0" applyNumberFormat="1" applyFont="1" applyBorder="1" applyAlignment="1">
      <alignment horizontal="right" indent="2"/>
    </xf>
    <xf numFmtId="166" fontId="10" fillId="0" borderId="0" xfId="0" applyNumberFormat="1" applyFont="1" applyBorder="1" applyAlignment="1">
      <alignment horizontal="right" indent="2"/>
    </xf>
    <xf numFmtId="166" fontId="11" fillId="0" borderId="0" xfId="110" applyNumberFormat="1" applyFont="1" applyFill="1" applyBorder="1" applyAlignment="1">
      <alignment horizontal="right" indent="2"/>
    </xf>
    <xf numFmtId="166" fontId="19" fillId="0" borderId="0" xfId="0" applyNumberFormat="1" applyFont="1" applyFill="1" applyBorder="1" applyAlignment="1">
      <alignment horizontal="right" indent="2"/>
    </xf>
    <xf numFmtId="166" fontId="14" fillId="0" borderId="0" xfId="0" applyNumberFormat="1" applyFont="1" applyFill="1" applyBorder="1" applyAlignment="1">
      <alignment horizontal="right" indent="2"/>
    </xf>
    <xf numFmtId="166" fontId="19" fillId="0" borderId="11" xfId="0" applyNumberFormat="1" applyFont="1" applyFill="1" applyBorder="1" applyAlignment="1">
      <alignment horizontal="right" indent="2"/>
    </xf>
    <xf numFmtId="0" fontId="10" fillId="0" borderId="0" xfId="92" applyFont="1" applyFill="1" applyBorder="1" applyAlignment="1">
      <alignment horizontal="right" indent="2"/>
    </xf>
    <xf numFmtId="3" fontId="11" fillId="0" borderId="0" xfId="92" applyNumberFormat="1" applyFont="1" applyFill="1" applyBorder="1" applyAlignment="1">
      <alignment horizontal="right" indent="2"/>
    </xf>
    <xf numFmtId="3" fontId="11" fillId="0" borderId="11" xfId="92" applyNumberFormat="1" applyFont="1" applyFill="1" applyBorder="1" applyAlignment="1">
      <alignment horizontal="right" indent="2"/>
    </xf>
    <xf numFmtId="0" fontId="11" fillId="0" borderId="0" xfId="92" applyFont="1" applyBorder="1" applyAlignment="1">
      <alignment horizontal="right" indent="2"/>
    </xf>
    <xf numFmtId="164" fontId="10" fillId="0" borderId="0" xfId="92" applyNumberFormat="1" applyFont="1" applyFill="1" applyBorder="1" applyAlignment="1">
      <alignment horizontal="right" indent="2"/>
    </xf>
    <xf numFmtId="164" fontId="11" fillId="0" borderId="0" xfId="92" applyNumberFormat="1" applyFont="1" applyFill="1" applyBorder="1" applyAlignment="1">
      <alignment horizontal="right" indent="2"/>
    </xf>
    <xf numFmtId="49" fontId="11" fillId="0" borderId="0" xfId="81" applyNumberFormat="1" applyFont="1" applyFill="1" applyAlignment="1">
      <alignment horizontal="right" indent="2"/>
    </xf>
    <xf numFmtId="166" fontId="11" fillId="0" borderId="0" xfId="87" applyNumberFormat="1" applyFont="1" applyFill="1" applyAlignment="1">
      <alignment horizontal="right" indent="2"/>
    </xf>
    <xf numFmtId="0" fontId="11" fillId="0" borderId="0" xfId="92" applyFont="1" applyFill="1" applyBorder="1" applyAlignment="1">
      <alignment horizontal="right" indent="2"/>
    </xf>
    <xf numFmtId="3" fontId="11" fillId="0" borderId="11" xfId="87" applyNumberFormat="1" applyFont="1" applyFill="1" applyBorder="1" applyAlignment="1">
      <alignment horizontal="right" indent="2"/>
    </xf>
    <xf numFmtId="3" fontId="57" fillId="0" borderId="0" xfId="0" applyNumberFormat="1" applyFont="1" applyAlignment="1">
      <alignment horizontal="right" indent="2"/>
    </xf>
    <xf numFmtId="3" fontId="57" fillId="0" borderId="0" xfId="87" applyNumberFormat="1" applyFont="1" applyFill="1" applyBorder="1" applyAlignment="1">
      <alignment horizontal="right" indent="2"/>
    </xf>
    <xf numFmtId="3" fontId="11" fillId="0" borderId="0" xfId="87" applyNumberFormat="1" applyFont="1" applyFill="1" applyBorder="1" applyAlignment="1">
      <alignment horizontal="right" indent="2"/>
    </xf>
    <xf numFmtId="166" fontId="56" fillId="0" borderId="0" xfId="87" applyNumberFormat="1" applyFont="1" applyFill="1" applyBorder="1" applyAlignment="1">
      <alignment horizontal="right" indent="2"/>
    </xf>
    <xf numFmtId="49" fontId="11" fillId="0" borderId="0" xfId="0" applyNumberFormat="1" applyFont="1" applyFill="1" applyBorder="1" applyAlignment="1">
      <alignment horizontal="right" indent="2"/>
    </xf>
    <xf numFmtId="0" fontId="11" fillId="0" borderId="0" xfId="87" applyFont="1" applyFill="1" applyBorder="1" applyAlignment="1">
      <alignment horizontal="right" indent="2"/>
    </xf>
    <xf numFmtId="0" fontId="6" fillId="0" borderId="0" xfId="87" applyFont="1" applyAlignment="1">
      <alignment horizontal="right" indent="2"/>
    </xf>
    <xf numFmtId="3" fontId="11" fillId="0" borderId="0" xfId="87" applyNumberFormat="1" applyFont="1" applyFill="1" applyAlignment="1">
      <alignment horizontal="right" indent="2"/>
    </xf>
    <xf numFmtId="0" fontId="10" fillId="0" borderId="0" xfId="87" applyFont="1" applyFill="1" applyBorder="1" applyAlignment="1">
      <alignment horizontal="right" indent="2"/>
    </xf>
    <xf numFmtId="0" fontId="10" fillId="0" borderId="10" xfId="0" applyFont="1" applyBorder="1" applyAlignment="1">
      <alignment horizontal="right" indent="2"/>
    </xf>
    <xf numFmtId="1" fontId="10" fillId="0" borderId="10" xfId="87" applyNumberFormat="1" applyFont="1" applyFill="1" applyBorder="1" applyAlignment="1">
      <alignment horizontal="right" indent="2"/>
    </xf>
    <xf numFmtId="0" fontId="10" fillId="0" borderId="10" xfId="87" applyFont="1" applyFill="1" applyBorder="1" applyAlignment="1">
      <alignment horizontal="right" indent="2"/>
    </xf>
    <xf numFmtId="166" fontId="11" fillId="0" borderId="0" xfId="87" applyNumberFormat="1" applyFont="1" applyFill="1" applyBorder="1" applyAlignment="1">
      <alignment horizontal="right" indent="2"/>
    </xf>
    <xf numFmtId="0" fontId="11" fillId="0" borderId="11" xfId="0" applyFont="1" applyFill="1" applyBorder="1" applyAlignment="1">
      <alignment horizontal="right" indent="2"/>
    </xf>
    <xf numFmtId="1" fontId="10" fillId="0" borderId="0" xfId="87" applyNumberFormat="1" applyFont="1" applyFill="1"/>
    <xf numFmtId="170" fontId="11" fillId="0" borderId="0" xfId="87" applyNumberFormat="1" applyFont="1" applyAlignment="1">
      <alignment horizontal="center"/>
    </xf>
    <xf numFmtId="0" fontId="6" fillId="0" borderId="0" xfId="87" applyFont="1"/>
    <xf numFmtId="0" fontId="6" fillId="0" borderId="0" xfId="87" applyFont="1" applyFill="1" applyBorder="1"/>
    <xf numFmtId="0" fontId="10" fillId="0" borderId="10" xfId="87" applyFont="1" applyFill="1" applyBorder="1"/>
    <xf numFmtId="0" fontId="10" fillId="0" borderId="0" xfId="87" applyFont="1" applyFill="1" applyBorder="1" applyAlignment="1">
      <alignment horizontal="left" indent="1"/>
    </xf>
    <xf numFmtId="0" fontId="11" fillId="0" borderId="0" xfId="87" applyFont="1" applyFill="1" applyBorder="1"/>
    <xf numFmtId="0" fontId="11" fillId="0" borderId="0" xfId="87" applyFont="1"/>
    <xf numFmtId="170" fontId="11" fillId="0" borderId="0" xfId="87" applyNumberFormat="1" applyFont="1" applyBorder="1" applyAlignment="1">
      <alignment horizontal="center"/>
    </xf>
    <xf numFmtId="166" fontId="6" fillId="0" borderId="0" xfId="87" applyNumberFormat="1" applyFont="1"/>
    <xf numFmtId="0" fontId="10" fillId="0" borderId="0" xfId="87" applyFont="1"/>
    <xf numFmtId="0" fontId="11" fillId="0" borderId="0" xfId="87" applyFont="1" applyFill="1" applyBorder="1" applyAlignment="1">
      <alignment horizontal="left"/>
    </xf>
    <xf numFmtId="166" fontId="10" fillId="0" borderId="0" xfId="87" applyNumberFormat="1" applyFont="1" applyFill="1" applyAlignment="1">
      <alignment horizontal="right" indent="2"/>
    </xf>
    <xf numFmtId="49" fontId="10" fillId="0" borderId="12" xfId="81" applyNumberFormat="1" applyFont="1" applyFill="1" applyBorder="1" applyAlignment="1">
      <alignment horizontal="right" indent="2"/>
    </xf>
    <xf numFmtId="0" fontId="6" fillId="0" borderId="0" xfId="81" applyAlignment="1">
      <alignment horizontal="right" indent="2"/>
    </xf>
    <xf numFmtId="0" fontId="10" fillId="0" borderId="10" xfId="81" applyFont="1" applyBorder="1" applyAlignment="1">
      <alignment horizontal="right" indent="2"/>
    </xf>
    <xf numFmtId="166" fontId="10" fillId="0" borderId="0" xfId="87" applyNumberFormat="1" applyFont="1" applyFill="1" applyBorder="1" applyAlignment="1">
      <alignment horizontal="right" indent="2"/>
    </xf>
    <xf numFmtId="164" fontId="11" fillId="0" borderId="0" xfId="81" applyNumberFormat="1" applyFont="1" applyFill="1" applyAlignment="1">
      <alignment horizontal="right" indent="2"/>
    </xf>
    <xf numFmtId="166" fontId="11" fillId="0" borderId="11" xfId="87" applyNumberFormat="1" applyFont="1" applyFill="1" applyBorder="1" applyAlignment="1">
      <alignment horizontal="right" indent="2"/>
    </xf>
    <xf numFmtId="0" fontId="10" fillId="0" borderId="0" xfId="87" applyFont="1" applyFill="1" applyBorder="1" applyAlignment="1">
      <alignment horizontal="center"/>
    </xf>
    <xf numFmtId="0" fontId="52" fillId="0" borderId="0" xfId="0" applyFont="1" applyFill="1"/>
    <xf numFmtId="2" fontId="14" fillId="0" borderId="0" xfId="0" applyNumberFormat="1" applyFont="1" applyFill="1" applyBorder="1" applyAlignment="1">
      <alignment horizontal="right" wrapText="1" indent="2"/>
    </xf>
    <xf numFmtId="2" fontId="11" fillId="0" borderId="0" xfId="0" applyNumberFormat="1" applyFont="1" applyFill="1" applyBorder="1" applyAlignment="1">
      <alignment horizontal="right" indent="2"/>
    </xf>
    <xf numFmtId="2" fontId="11" fillId="0" borderId="0" xfId="0" quotePrefix="1" applyNumberFormat="1" applyFont="1" applyFill="1" applyBorder="1" applyAlignment="1">
      <alignment horizontal="right" indent="2"/>
    </xf>
    <xf numFmtId="2" fontId="11" fillId="0" borderId="0" xfId="0" applyNumberFormat="1" applyFont="1" applyBorder="1" applyAlignment="1">
      <alignment horizontal="right" indent="2"/>
    </xf>
    <xf numFmtId="2" fontId="6" fillId="0" borderId="0" xfId="0" applyNumberFormat="1" applyFont="1" applyFill="1"/>
    <xf numFmtId="0" fontId="48" fillId="0" borderId="0" xfId="0" applyFont="1" applyFill="1" applyBorder="1" applyAlignment="1">
      <alignment vertical="center" wrapText="1"/>
    </xf>
    <xf numFmtId="0" fontId="6" fillId="0" borderId="0" xfId="0" applyFont="1" applyFill="1" applyAlignment="1"/>
    <xf numFmtId="2" fontId="0" fillId="0" borderId="0" xfId="0" applyNumberFormat="1" applyFill="1"/>
    <xf numFmtId="0" fontId="44" fillId="0" borderId="0" xfId="0" applyFont="1" applyFill="1" applyBorder="1"/>
    <xf numFmtId="0" fontId="0" fillId="0" borderId="0" xfId="0" applyFill="1" applyAlignment="1"/>
    <xf numFmtId="0" fontId="11" fillId="0" borderId="0" xfId="0" applyFont="1" applyFill="1" applyBorder="1" applyAlignment="1">
      <alignment vertical="center"/>
    </xf>
    <xf numFmtId="0" fontId="45" fillId="0" borderId="0" xfId="0" applyFont="1" applyFill="1" applyBorder="1" applyAlignment="1"/>
    <xf numFmtId="0" fontId="46" fillId="0" borderId="0" xfId="0" applyFont="1" applyFill="1"/>
    <xf numFmtId="164" fontId="11" fillId="0" borderId="0" xfId="0" applyNumberFormat="1" applyFont="1" applyBorder="1" applyAlignment="1">
      <alignment horizontal="right" indent="2"/>
    </xf>
    <xf numFmtId="168" fontId="10" fillId="0" borderId="10" xfId="0" applyNumberFormat="1" applyFont="1" applyFill="1" applyBorder="1" applyAlignment="1">
      <alignment horizontal="right" indent="2"/>
    </xf>
    <xf numFmtId="168" fontId="10" fillId="0" borderId="10" xfId="0" applyNumberFormat="1" applyFont="1" applyFill="1" applyBorder="1" applyAlignment="1">
      <alignment horizontal="right" wrapText="1" indent="2"/>
    </xf>
    <xf numFmtId="0" fontId="19" fillId="0" borderId="0" xfId="0" applyFont="1" applyFill="1" applyBorder="1" applyAlignment="1">
      <alignment horizontal="right" wrapText="1" indent="2"/>
    </xf>
    <xf numFmtId="0" fontId="6" fillId="0" borderId="0" xfId="0" applyFont="1" applyFill="1" applyAlignment="1">
      <alignment horizontal="right" indent="2"/>
    </xf>
    <xf numFmtId="2" fontId="6" fillId="0" borderId="0" xfId="0" applyNumberFormat="1" applyFont="1" applyAlignment="1">
      <alignment horizontal="right" indent="2"/>
    </xf>
    <xf numFmtId="2" fontId="6" fillId="0" borderId="0" xfId="0" applyNumberFormat="1" applyFont="1" applyBorder="1" applyAlignment="1">
      <alignment horizontal="right" indent="2"/>
    </xf>
    <xf numFmtId="2" fontId="6" fillId="0" borderId="12" xfId="0" applyNumberFormat="1" applyFont="1" applyBorder="1" applyAlignment="1">
      <alignment horizontal="right" indent="2"/>
    </xf>
    <xf numFmtId="0" fontId="14" fillId="0" borderId="0" xfId="0" applyFont="1" applyFill="1" applyBorder="1" applyAlignment="1">
      <alignment horizontal="right" wrapText="1" indent="2"/>
    </xf>
    <xf numFmtId="2" fontId="6" fillId="0" borderId="0" xfId="0" applyNumberFormat="1" applyFont="1" applyFill="1" applyBorder="1" applyAlignment="1">
      <alignment horizontal="right" indent="2"/>
    </xf>
    <xf numFmtId="2" fontId="11" fillId="0" borderId="0" xfId="0" applyNumberFormat="1" applyFont="1" applyFill="1" applyAlignment="1">
      <alignment horizontal="right" wrapText="1" indent="2"/>
    </xf>
    <xf numFmtId="2" fontId="11" fillId="0" borderId="0" xfId="0" applyNumberFormat="1" applyFont="1" applyFill="1" applyAlignment="1">
      <alignment horizontal="right" indent="2"/>
    </xf>
    <xf numFmtId="0" fontId="11" fillId="0" borderId="0" xfId="0" quotePrefix="1" applyFont="1" applyFill="1" applyBorder="1" applyAlignment="1">
      <alignment horizontal="right" wrapText="1" indent="2"/>
    </xf>
    <xf numFmtId="2" fontId="43" fillId="0" borderId="0" xfId="0" applyNumberFormat="1" applyFont="1" applyFill="1" applyAlignment="1">
      <alignment horizontal="right" indent="2"/>
    </xf>
    <xf numFmtId="2" fontId="43" fillId="0" borderId="0" xfId="0" applyNumberFormat="1" applyFont="1" applyFill="1" applyBorder="1" applyAlignment="1">
      <alignment horizontal="right" indent="2"/>
    </xf>
    <xf numFmtId="0" fontId="43" fillId="0" borderId="0" xfId="0" applyFont="1" applyFill="1" applyAlignment="1">
      <alignment horizontal="right" indent="2"/>
    </xf>
    <xf numFmtId="2" fontId="6" fillId="0" borderId="0" xfId="0" applyNumberFormat="1" applyFont="1" applyFill="1" applyAlignment="1">
      <alignment horizontal="right" indent="2"/>
    </xf>
    <xf numFmtId="0" fontId="14" fillId="0" borderId="0" xfId="0" applyFont="1" applyFill="1" applyAlignment="1">
      <alignment horizontal="right" wrapText="1" indent="2"/>
    </xf>
    <xf numFmtId="2" fontId="14" fillId="0" borderId="0" xfId="0" applyNumberFormat="1" applyFont="1" applyFill="1" applyAlignment="1">
      <alignment horizontal="right" wrapText="1" indent="2"/>
    </xf>
    <xf numFmtId="0" fontId="11" fillId="0" borderId="11" xfId="0" applyFont="1" applyFill="1" applyBorder="1" applyAlignment="1">
      <alignment horizontal="right" wrapText="1" indent="2"/>
    </xf>
    <xf numFmtId="164" fontId="11" fillId="0" borderId="0" xfId="0" applyNumberFormat="1" applyFont="1" applyFill="1" applyAlignment="1">
      <alignment horizontal="right" wrapText="1" indent="2"/>
    </xf>
    <xf numFmtId="164" fontId="11" fillId="0" borderId="11" xfId="0" applyNumberFormat="1" applyFont="1" applyFill="1" applyBorder="1" applyAlignment="1">
      <alignment horizontal="right" wrapText="1" indent="2"/>
    </xf>
    <xf numFmtId="0" fontId="12" fillId="0" borderId="0" xfId="0" applyFont="1" applyFill="1" applyBorder="1"/>
    <xf numFmtId="164" fontId="11" fillId="0" borderId="11" xfId="0" quotePrefix="1" applyNumberFormat="1" applyFont="1" applyFill="1" applyBorder="1" applyAlignment="1">
      <alignment horizontal="right" indent="2"/>
    </xf>
    <xf numFmtId="0" fontId="25" fillId="0" borderId="0" xfId="93" applyFill="1"/>
    <xf numFmtId="2" fontId="11" fillId="0" borderId="12" xfId="93" applyNumberFormat="1" applyFont="1" applyFill="1" applyBorder="1" applyAlignment="1">
      <alignment horizontal="right" indent="2"/>
    </xf>
    <xf numFmtId="166" fontId="11" fillId="0" borderId="12" xfId="93" applyNumberFormat="1" applyFont="1" applyFill="1" applyBorder="1" applyAlignment="1">
      <alignment horizontal="right" indent="2"/>
    </xf>
    <xf numFmtId="166" fontId="11" fillId="0" borderId="0" xfId="93" applyNumberFormat="1" applyFont="1" applyFill="1" applyBorder="1" applyAlignment="1">
      <alignment horizontal="right" indent="2"/>
    </xf>
    <xf numFmtId="166" fontId="11" fillId="0" borderId="11" xfId="93" applyNumberFormat="1" applyFont="1" applyFill="1" applyBorder="1" applyAlignment="1">
      <alignment horizontal="right" indent="2"/>
    </xf>
    <xf numFmtId="0" fontId="49" fillId="0" borderId="0" xfId="0" applyFont="1" applyFill="1" applyAlignment="1">
      <alignment wrapText="1"/>
    </xf>
    <xf numFmtId="0" fontId="49" fillId="0" borderId="0" xfId="0" applyFont="1" applyFill="1" applyAlignment="1"/>
    <xf numFmtId="0" fontId="49" fillId="0" borderId="12" xfId="0" applyFont="1" applyFill="1" applyBorder="1" applyAlignment="1">
      <alignment vertical="center"/>
    </xf>
    <xf numFmtId="0" fontId="6" fillId="0" borderId="12" xfId="0" applyFont="1" applyFill="1" applyBorder="1" applyAlignment="1"/>
    <xf numFmtId="0" fontId="6" fillId="0" borderId="0" xfId="0" applyFont="1" applyFill="1" applyBorder="1" applyAlignment="1"/>
    <xf numFmtId="0" fontId="14" fillId="0" borderId="14" xfId="0" applyFont="1" applyFill="1" applyBorder="1" applyAlignment="1">
      <alignment vertical="center" wrapText="1"/>
    </xf>
    <xf numFmtId="2" fontId="11" fillId="0" borderId="14" xfId="0" applyNumberFormat="1" applyFont="1" applyFill="1" applyBorder="1" applyAlignment="1">
      <alignment vertical="center" wrapText="1"/>
    </xf>
    <xf numFmtId="0" fontId="19" fillId="0" borderId="12" xfId="0" applyFont="1" applyFill="1" applyBorder="1" applyAlignment="1">
      <alignment horizontal="right" wrapText="1" indent="2"/>
    </xf>
    <xf numFmtId="0" fontId="6" fillId="0" borderId="0" xfId="87" applyFont="1" applyBorder="1" applyAlignment="1">
      <alignment horizontal="right" indent="2"/>
    </xf>
    <xf numFmtId="0" fontId="0" fillId="0" borderId="0" xfId="0" applyBorder="1" applyAlignment="1">
      <alignment horizontal="right" indent="2"/>
    </xf>
    <xf numFmtId="0" fontId="11" fillId="0" borderId="0" xfId="0" applyFont="1" applyBorder="1" applyAlignment="1">
      <alignment horizontal="right" indent="2"/>
    </xf>
    <xf numFmtId="3" fontId="57" fillId="0" borderId="0" xfId="0" applyNumberFormat="1" applyFont="1" applyBorder="1" applyAlignment="1">
      <alignment horizontal="right" indent="2"/>
    </xf>
    <xf numFmtId="1" fontId="10" fillId="0" borderId="0" xfId="87" applyNumberFormat="1" applyFont="1" applyFill="1" applyBorder="1" applyAlignment="1">
      <alignment horizontal="right" indent="2"/>
    </xf>
    <xf numFmtId="0" fontId="10" fillId="0" borderId="0" xfId="0" applyFont="1" applyBorder="1" applyAlignment="1">
      <alignment horizontal="right" indent="2"/>
    </xf>
    <xf numFmtId="0" fontId="6" fillId="0" borderId="0" xfId="81" applyBorder="1" applyAlignment="1">
      <alignment horizontal="right" indent="2"/>
    </xf>
    <xf numFmtId="0" fontId="10" fillId="0" borderId="0" xfId="81" applyFont="1" applyBorder="1" applyAlignment="1">
      <alignment horizontal="right" indent="2"/>
    </xf>
    <xf numFmtId="0" fontId="11" fillId="0" borderId="11" xfId="92" applyFont="1" applyBorder="1" applyAlignment="1">
      <alignment horizontal="right" indent="2"/>
    </xf>
    <xf numFmtId="0" fontId="11" fillId="0" borderId="0" xfId="87" applyFont="1" applyBorder="1" applyAlignment="1">
      <alignment horizontal="right" indent="2"/>
    </xf>
    <xf numFmtId="0" fontId="11" fillId="0" borderId="0" xfId="87" applyFont="1" applyBorder="1"/>
    <xf numFmtId="0" fontId="10" fillId="0" borderId="0" xfId="87" applyFont="1" applyBorder="1" applyAlignment="1">
      <alignment horizontal="right" indent="2"/>
    </xf>
    <xf numFmtId="164" fontId="12" fillId="0" borderId="0" xfId="0" applyNumberFormat="1" applyFont="1" applyFill="1" applyBorder="1" applyAlignment="1">
      <alignment horizontal="left" indent="2"/>
    </xf>
    <xf numFmtId="164" fontId="12" fillId="0" borderId="0" xfId="0" applyNumberFormat="1" applyFont="1" applyFill="1" applyBorder="1" applyAlignment="1">
      <alignment horizontal="right" indent="2"/>
    </xf>
    <xf numFmtId="164" fontId="11" fillId="0" borderId="0" xfId="0" quotePrefix="1" applyNumberFormat="1" applyFont="1" applyFill="1" applyAlignment="1">
      <alignment horizontal="right" indent="2"/>
    </xf>
    <xf numFmtId="0" fontId="52" fillId="0" borderId="0" xfId="0" applyFont="1" applyFill="1" applyAlignment="1">
      <alignment horizontal="left" indent="2"/>
    </xf>
    <xf numFmtId="167" fontId="12" fillId="0" borderId="0" xfId="0" applyNumberFormat="1" applyFont="1" applyFill="1" applyBorder="1" applyAlignment="1"/>
    <xf numFmtId="166" fontId="10" fillId="0" borderId="0" xfId="110" applyNumberFormat="1" applyFont="1" applyBorder="1" applyAlignment="1">
      <alignment horizontal="right" indent="2"/>
    </xf>
    <xf numFmtId="166" fontId="11" fillId="0" borderId="0" xfId="110" applyNumberFormat="1" applyFont="1" applyBorder="1" applyAlignment="1">
      <alignment horizontal="right" indent="2"/>
    </xf>
    <xf numFmtId="0" fontId="6" fillId="0" borderId="0" xfId="0" applyFont="1" applyBorder="1" applyAlignment="1">
      <alignment horizontal="right" indent="2"/>
    </xf>
    <xf numFmtId="164" fontId="12" fillId="0" borderId="0" xfId="0" applyNumberFormat="1" applyFont="1" applyFill="1" applyBorder="1" applyAlignment="1"/>
    <xf numFmtId="164" fontId="53" fillId="0" borderId="0" xfId="0" applyNumberFormat="1" applyFont="1" applyFill="1" applyBorder="1" applyAlignment="1">
      <alignment horizontal="right" indent="2"/>
    </xf>
    <xf numFmtId="1" fontId="12" fillId="0" borderId="0" xfId="0" applyNumberFormat="1" applyFont="1" applyFill="1" applyBorder="1" applyAlignment="1">
      <alignment horizontal="right" indent="2"/>
    </xf>
    <xf numFmtId="0" fontId="12" fillId="0" borderId="0" xfId="0" applyFont="1" applyFill="1" applyBorder="1" applyAlignment="1">
      <alignment horizontal="left" indent="2"/>
    </xf>
    <xf numFmtId="0" fontId="12" fillId="0" borderId="0" xfId="0" applyFont="1" applyFill="1" applyBorder="1" applyAlignment="1">
      <alignment horizontal="right" indent="2"/>
    </xf>
    <xf numFmtId="0" fontId="10" fillId="0" borderId="0" xfId="0" applyNumberFormat="1" applyFont="1" applyFill="1" applyBorder="1" applyAlignment="1">
      <alignment horizontal="right" indent="2"/>
    </xf>
    <xf numFmtId="3" fontId="10" fillId="0" borderId="0" xfId="0" applyNumberFormat="1" applyFont="1" applyBorder="1" applyAlignment="1">
      <alignment horizontal="right" indent="2"/>
    </xf>
    <xf numFmtId="3" fontId="11" fillId="0" borderId="0" xfId="0" applyNumberFormat="1" applyFont="1" applyBorder="1" applyAlignment="1">
      <alignment horizontal="right" indent="2"/>
    </xf>
    <xf numFmtId="1" fontId="14" fillId="0" borderId="0" xfId="0" applyNumberFormat="1" applyFont="1" applyFill="1" applyBorder="1" applyAlignment="1">
      <alignment horizontal="left" indent="2"/>
    </xf>
    <xf numFmtId="0" fontId="60" fillId="0" borderId="0" xfId="0" applyFont="1"/>
    <xf numFmtId="3" fontId="11" fillId="0" borderId="0" xfId="81" applyNumberFormat="1" applyFont="1" applyFill="1" applyAlignment="1">
      <alignment horizontal="right" indent="2"/>
    </xf>
    <xf numFmtId="166" fontId="10" fillId="0" borderId="11" xfId="81" applyNumberFormat="1" applyFont="1" applyFill="1" applyBorder="1" applyAlignment="1">
      <alignment horizontal="right" indent="2"/>
    </xf>
    <xf numFmtId="3" fontId="11" fillId="0" borderId="0" xfId="0" applyNumberFormat="1" applyFont="1" applyFill="1" applyBorder="1" applyAlignment="1">
      <alignment horizontal="right" indent="1"/>
    </xf>
    <xf numFmtId="166" fontId="11" fillId="0" borderId="0" xfId="0" applyNumberFormat="1" applyFont="1" applyFill="1" applyBorder="1" applyAlignment="1">
      <alignment horizontal="center"/>
    </xf>
    <xf numFmtId="3" fontId="0" fillId="0" borderId="0" xfId="0" applyNumberFormat="1"/>
    <xf numFmtId="1" fontId="10" fillId="0" borderId="11" xfId="0" applyNumberFormat="1" applyFont="1" applyFill="1" applyBorder="1" applyAlignment="1">
      <alignment wrapText="1"/>
    </xf>
    <xf numFmtId="3" fontId="10" fillId="0" borderId="11" xfId="81" applyNumberFormat="1" applyFont="1" applyFill="1" applyBorder="1" applyAlignment="1">
      <alignment horizontal="right" indent="2"/>
    </xf>
    <xf numFmtId="3" fontId="10" fillId="0" borderId="0" xfId="81" applyNumberFormat="1" applyFont="1" applyFill="1" applyAlignment="1">
      <alignment horizontal="right" indent="2"/>
    </xf>
    <xf numFmtId="0" fontId="10" fillId="0" borderId="14" xfId="0" applyFont="1" applyFill="1" applyBorder="1" applyAlignment="1">
      <alignment horizontal="left" vertical="center" wrapText="1" indent="1"/>
    </xf>
    <xf numFmtId="0" fontId="11" fillId="0" borderId="14" xfId="0" applyFont="1" applyFill="1" applyBorder="1" applyAlignment="1">
      <alignment horizontal="left" vertical="center" wrapText="1" indent="2"/>
    </xf>
    <xf numFmtId="0" fontId="11" fillId="0" borderId="14" xfId="0" applyFont="1" applyFill="1" applyBorder="1" applyAlignment="1">
      <alignment horizontal="left" indent="2"/>
    </xf>
    <xf numFmtId="2" fontId="10" fillId="0" borderId="14" xfId="0" applyNumberFormat="1" applyFont="1" applyFill="1" applyBorder="1" applyAlignment="1">
      <alignment horizontal="left" vertical="center" wrapText="1" indent="1"/>
    </xf>
    <xf numFmtId="2" fontId="11" fillId="0" borderId="14" xfId="0" applyNumberFormat="1" applyFont="1" applyFill="1" applyBorder="1" applyAlignment="1">
      <alignment horizontal="left" vertical="center" wrapText="1" indent="2"/>
    </xf>
    <xf numFmtId="3" fontId="10" fillId="0" borderId="0" xfId="98" applyNumberFormat="1" applyFont="1" applyFill="1" applyAlignment="1">
      <alignment horizontal="right" indent="2"/>
    </xf>
    <xf numFmtId="0" fontId="11" fillId="0" borderId="14" xfId="0" applyFont="1" applyFill="1" applyBorder="1" applyAlignment="1">
      <alignment horizontal="left" indent="1"/>
    </xf>
    <xf numFmtId="0" fontId="10" fillId="0" borderId="15" xfId="0" applyFont="1" applyFill="1" applyBorder="1" applyAlignment="1">
      <alignment vertical="center"/>
    </xf>
    <xf numFmtId="0" fontId="10" fillId="0" borderId="18" xfId="0" applyFont="1" applyFill="1" applyBorder="1"/>
    <xf numFmtId="2" fontId="11" fillId="0" borderId="15" xfId="93" applyNumberFormat="1" applyFont="1" applyFill="1" applyBorder="1" applyAlignment="1">
      <alignment horizontal="right" indent="2"/>
    </xf>
    <xf numFmtId="166" fontId="11" fillId="0" borderId="14" xfId="93" applyNumberFormat="1" applyFont="1" applyFill="1" applyBorder="1" applyAlignment="1">
      <alignment horizontal="right" indent="2"/>
    </xf>
    <xf numFmtId="166" fontId="11" fillId="0" borderId="18" xfId="93" applyNumberFormat="1" applyFont="1" applyFill="1" applyBorder="1" applyAlignment="1">
      <alignment horizontal="right" indent="2"/>
    </xf>
    <xf numFmtId="166" fontId="11" fillId="0" borderId="0" xfId="0" applyNumberFormat="1" applyFont="1" applyFill="1" applyBorder="1" applyAlignment="1">
      <alignment horizontal="right" wrapText="1" indent="1"/>
    </xf>
    <xf numFmtId="166" fontId="10" fillId="0" borderId="0" xfId="0" applyNumberFormat="1" applyFont="1" applyFill="1" applyBorder="1" applyAlignment="1">
      <alignment horizontal="right" wrapText="1" indent="1"/>
    </xf>
    <xf numFmtId="166" fontId="11" fillId="0" borderId="11" xfId="0" applyNumberFormat="1" applyFont="1" applyFill="1" applyBorder="1" applyAlignment="1">
      <alignment horizontal="right" indent="1"/>
    </xf>
    <xf numFmtId="166" fontId="16" fillId="0" borderId="0" xfId="0" applyNumberFormat="1" applyFont="1" applyFill="1" applyBorder="1" applyAlignment="1">
      <alignment horizontal="right" indent="1"/>
    </xf>
    <xf numFmtId="166" fontId="0" fillId="0" borderId="0" xfId="0" applyNumberFormat="1" applyFill="1" applyBorder="1" applyAlignment="1">
      <alignment horizontal="right" indent="1"/>
    </xf>
    <xf numFmtId="166" fontId="10" fillId="0" borderId="0" xfId="110" applyNumberFormat="1" applyFont="1" applyAlignment="1">
      <alignment horizontal="right" indent="1"/>
    </xf>
    <xf numFmtId="166" fontId="10" fillId="0" borderId="0" xfId="0" applyNumberFormat="1" applyFont="1" applyAlignment="1">
      <alignment horizontal="right" indent="1"/>
    </xf>
    <xf numFmtId="166" fontId="11" fillId="0" borderId="0" xfId="110" applyNumberFormat="1" applyFont="1" applyAlignment="1">
      <alignment horizontal="right" indent="1"/>
    </xf>
    <xf numFmtId="166" fontId="11" fillId="0" borderId="0" xfId="0" applyNumberFormat="1" applyFont="1" applyAlignment="1">
      <alignment horizontal="right" indent="1"/>
    </xf>
    <xf numFmtId="0" fontId="6" fillId="0" borderId="0" xfId="0" applyFont="1" applyAlignment="1">
      <alignment horizontal="right" indent="1"/>
    </xf>
    <xf numFmtId="166" fontId="11" fillId="0" borderId="0" xfId="110" applyNumberFormat="1" applyFont="1" applyFill="1" applyBorder="1" applyAlignment="1">
      <alignment horizontal="right" indent="1"/>
    </xf>
    <xf numFmtId="166" fontId="11" fillId="0" borderId="11" xfId="110" applyNumberFormat="1" applyFont="1" applyFill="1" applyBorder="1" applyAlignment="1">
      <alignment horizontal="right" indent="1"/>
    </xf>
    <xf numFmtId="164" fontId="19" fillId="0" borderId="0" xfId="0" applyNumberFormat="1" applyFont="1" applyFill="1" applyBorder="1" applyAlignment="1">
      <alignment horizontal="right" indent="1"/>
    </xf>
    <xf numFmtId="164" fontId="14" fillId="0" borderId="0" xfId="0" applyNumberFormat="1" applyFont="1" applyFill="1" applyBorder="1" applyAlignment="1">
      <alignment horizontal="right" indent="1"/>
    </xf>
    <xf numFmtId="164" fontId="14" fillId="0" borderId="0" xfId="0" applyNumberFormat="1" applyFont="1" applyFill="1" applyBorder="1" applyAlignment="1">
      <alignment horizontal="right" wrapText="1" indent="1"/>
    </xf>
    <xf numFmtId="1" fontId="11" fillId="0" borderId="0" xfId="0" applyNumberFormat="1" applyFont="1" applyFill="1" applyBorder="1" applyAlignment="1">
      <alignment horizontal="right" indent="1"/>
    </xf>
    <xf numFmtId="164" fontId="10" fillId="0" borderId="11" xfId="0" applyNumberFormat="1" applyFont="1" applyFill="1" applyBorder="1" applyAlignment="1">
      <alignment horizontal="right" indent="1"/>
    </xf>
    <xf numFmtId="1" fontId="10" fillId="0" borderId="11" xfId="0" applyNumberFormat="1" applyFont="1" applyFill="1" applyBorder="1" applyAlignment="1">
      <alignment horizontal="right" indent="1"/>
    </xf>
    <xf numFmtId="166" fontId="19" fillId="0" borderId="0" xfId="0" applyNumberFormat="1" applyFont="1" applyFill="1" applyBorder="1" applyAlignment="1">
      <alignment horizontal="right" indent="1"/>
    </xf>
    <xf numFmtId="166" fontId="14" fillId="0" borderId="0" xfId="0" applyNumberFormat="1" applyFont="1" applyFill="1" applyBorder="1" applyAlignment="1">
      <alignment horizontal="right" indent="1"/>
    </xf>
    <xf numFmtId="166" fontId="12" fillId="0" borderId="0" xfId="0" applyNumberFormat="1" applyFont="1" applyFill="1" applyBorder="1" applyAlignment="1">
      <alignment horizontal="right" indent="1"/>
    </xf>
    <xf numFmtId="166" fontId="14" fillId="0" borderId="0" xfId="0" applyNumberFormat="1" applyFont="1" applyFill="1" applyBorder="1" applyAlignment="1">
      <alignment horizontal="right" wrapText="1" indent="1"/>
    </xf>
    <xf numFmtId="166" fontId="19" fillId="0" borderId="11" xfId="0" applyNumberFormat="1" applyFont="1" applyFill="1" applyBorder="1" applyAlignment="1">
      <alignment horizontal="right" indent="1"/>
    </xf>
    <xf numFmtId="166" fontId="11" fillId="0" borderId="0" xfId="0" quotePrefix="1" applyNumberFormat="1" applyFont="1" applyFill="1" applyAlignment="1">
      <alignment horizontal="right" indent="1"/>
    </xf>
    <xf numFmtId="1" fontId="11" fillId="0" borderId="0" xfId="0" applyNumberFormat="1" applyFont="1" applyFill="1" applyBorder="1" applyAlignment="1">
      <alignment horizontal="left" wrapText="1"/>
    </xf>
    <xf numFmtId="1" fontId="49" fillId="0" borderId="0" xfId="0" applyNumberFormat="1" applyFont="1" applyFill="1" applyBorder="1" applyAlignment="1">
      <alignment horizontal="left" wrapText="1"/>
    </xf>
    <xf numFmtId="0" fontId="0" fillId="0" borderId="0" xfId="0" applyAlignment="1">
      <alignment wrapText="1"/>
    </xf>
    <xf numFmtId="0" fontId="6" fillId="24" borderId="0" xfId="0" applyFont="1" applyFill="1"/>
    <xf numFmtId="164" fontId="43" fillId="0" borderId="0" xfId="93" applyNumberFormat="1" applyFont="1" applyBorder="1" applyAlignment="1">
      <alignment horizontal="left" indent="2"/>
    </xf>
    <xf numFmtId="164" fontId="43" fillId="0" borderId="11" xfId="93" applyNumberFormat="1" applyFont="1" applyBorder="1" applyAlignment="1">
      <alignment horizontal="left" indent="2"/>
    </xf>
    <xf numFmtId="1" fontId="11" fillId="0" borderId="0" xfId="0" applyNumberFormat="1" applyFont="1" applyFill="1" applyBorder="1" applyAlignment="1">
      <alignment horizontal="left" wrapText="1"/>
    </xf>
    <xf numFmtId="0" fontId="0" fillId="0" borderId="0" xfId="0" applyAlignment="1"/>
    <xf numFmtId="1" fontId="11" fillId="0" borderId="0" xfId="193" applyNumberFormat="1" applyFont="1" applyFill="1" applyBorder="1" applyAlignment="1">
      <alignment horizontal="left" vertical="center" wrapText="1" indent="1"/>
    </xf>
    <xf numFmtId="3" fontId="11" fillId="0" borderId="0" xfId="193" applyNumberFormat="1" applyFont="1" applyFill="1" applyAlignment="1">
      <alignment horizontal="left" indent="4"/>
    </xf>
    <xf numFmtId="3" fontId="11" fillId="0" borderId="0" xfId="193" applyNumberFormat="1" applyFont="1" applyFill="1" applyAlignment="1">
      <alignment horizontal="left" indent="5"/>
    </xf>
    <xf numFmtId="0" fontId="49" fillId="0" borderId="0" xfId="193" applyFont="1" applyFill="1"/>
    <xf numFmtId="164" fontId="49" fillId="0" borderId="0" xfId="193" applyNumberFormat="1" applyFont="1" applyFill="1" applyBorder="1" applyAlignment="1"/>
    <xf numFmtId="164" fontId="10" fillId="0" borderId="0" xfId="321" applyNumberFormat="1" applyFont="1" applyFill="1" applyBorder="1" applyAlignment="1">
      <alignment horizontal="right" indent="1"/>
    </xf>
    <xf numFmtId="164" fontId="11" fillId="0" borderId="0" xfId="321" applyNumberFormat="1" applyFont="1" applyFill="1" applyBorder="1" applyAlignment="1">
      <alignment horizontal="right" indent="1"/>
    </xf>
    <xf numFmtId="164" fontId="11" fillId="0" borderId="0" xfId="321" applyNumberFormat="1" applyFont="1" applyFill="1" applyBorder="1" applyAlignment="1">
      <alignment horizontal="right" wrapText="1" indent="1"/>
    </xf>
    <xf numFmtId="0" fontId="6" fillId="0" borderId="0" xfId="321" applyFill="1"/>
    <xf numFmtId="166" fontId="10" fillId="0" borderId="0" xfId="321" applyNumberFormat="1" applyFont="1" applyFill="1" applyAlignment="1">
      <alignment horizontal="right" indent="1"/>
    </xf>
    <xf numFmtId="164" fontId="10" fillId="0" borderId="11" xfId="321" applyNumberFormat="1" applyFont="1" applyFill="1" applyBorder="1" applyAlignment="1">
      <alignment horizontal="right" indent="1"/>
    </xf>
    <xf numFmtId="166" fontId="11" fillId="0" borderId="0" xfId="321" applyNumberFormat="1" applyFont="1" applyFill="1" applyAlignment="1">
      <alignment horizontal="right" indent="1"/>
    </xf>
    <xf numFmtId="166" fontId="11" fillId="0" borderId="0" xfId="321" applyNumberFormat="1" applyFont="1" applyFill="1" applyBorder="1" applyAlignment="1">
      <alignment horizontal="right" indent="1"/>
    </xf>
    <xf numFmtId="0" fontId="11" fillId="0" borderId="0" xfId="321" applyFont="1" applyFill="1" applyBorder="1" applyAlignment="1">
      <alignment horizontal="left" wrapText="1" indent="1"/>
    </xf>
    <xf numFmtId="164" fontId="11" fillId="0" borderId="0" xfId="321" applyNumberFormat="1" applyFont="1" applyFill="1" applyBorder="1" applyAlignment="1">
      <alignment horizontal="left" indent="2"/>
    </xf>
    <xf numFmtId="164" fontId="10" fillId="0" borderId="12" xfId="321" applyNumberFormat="1" applyFont="1" applyFill="1" applyBorder="1" applyAlignment="1">
      <alignment horizontal="right" indent="1"/>
    </xf>
    <xf numFmtId="164" fontId="10" fillId="0" borderId="0" xfId="321" applyNumberFormat="1" applyFont="1" applyFill="1" applyBorder="1" applyAlignment="1">
      <alignment horizontal="right" wrapText="1" indent="1"/>
    </xf>
    <xf numFmtId="164" fontId="11" fillId="0" borderId="0" xfId="321" quotePrefix="1" applyNumberFormat="1" applyFont="1" applyFill="1" applyBorder="1" applyAlignment="1">
      <alignment horizontal="right" vertical="top" wrapText="1" indent="1"/>
    </xf>
    <xf numFmtId="166" fontId="11" fillId="0" borderId="0" xfId="321" quotePrefix="1" applyNumberFormat="1" applyFont="1" applyFill="1" applyAlignment="1">
      <alignment horizontal="right" indent="1"/>
    </xf>
    <xf numFmtId="0" fontId="6" fillId="0" borderId="0" xfId="321" applyFont="1" applyFill="1"/>
    <xf numFmtId="0" fontId="10" fillId="0" borderId="10" xfId="208" applyNumberFormat="1" applyFont="1" applyFill="1" applyBorder="1" applyAlignment="1">
      <alignment horizontal="right" indent="1"/>
    </xf>
    <xf numFmtId="166" fontId="10" fillId="0" borderId="0" xfId="208" applyNumberFormat="1" applyFont="1" applyFill="1" applyAlignment="1">
      <alignment horizontal="right" indent="1"/>
    </xf>
    <xf numFmtId="164" fontId="11" fillId="0" borderId="0" xfId="208" applyNumberFormat="1" applyFont="1" applyFill="1" applyBorder="1" applyAlignment="1">
      <alignment horizontal="right" indent="1"/>
    </xf>
    <xf numFmtId="164" fontId="10" fillId="0" borderId="0" xfId="208" applyNumberFormat="1" applyFont="1" applyFill="1" applyBorder="1" applyAlignment="1">
      <alignment horizontal="right" indent="1"/>
    </xf>
    <xf numFmtId="2" fontId="10" fillId="0" borderId="0" xfId="321" applyNumberFormat="1" applyFont="1" applyAlignment="1">
      <alignment horizontal="right" indent="1"/>
    </xf>
    <xf numFmtId="2" fontId="11" fillId="0" borderId="0" xfId="321" applyNumberFormat="1" applyFont="1" applyAlignment="1">
      <alignment horizontal="right" indent="1"/>
    </xf>
    <xf numFmtId="2" fontId="6" fillId="0" borderId="0" xfId="321" applyNumberFormat="1" applyFont="1"/>
    <xf numFmtId="2" fontId="10" fillId="0" borderId="0" xfId="321" applyNumberFormat="1" applyFont="1" applyFill="1" applyBorder="1" applyAlignment="1">
      <alignment horizontal="right" indent="1"/>
    </xf>
    <xf numFmtId="2" fontId="11" fillId="0" borderId="0" xfId="321" applyNumberFormat="1" applyFont="1" applyFill="1" applyBorder="1" applyAlignment="1">
      <alignment horizontal="right" indent="1"/>
    </xf>
    <xf numFmtId="2" fontId="11" fillId="0" borderId="11" xfId="321" applyNumberFormat="1" applyFont="1" applyFill="1" applyBorder="1" applyAlignment="1">
      <alignment horizontal="right" indent="1"/>
    </xf>
    <xf numFmtId="0" fontId="49" fillId="0" borderId="0" xfId="81" applyFont="1" applyFill="1" applyBorder="1" applyAlignment="1">
      <alignment horizontal="left"/>
    </xf>
    <xf numFmtId="164" fontId="11" fillId="0" borderId="0" xfId="321" applyNumberFormat="1" applyFont="1" applyFill="1" applyBorder="1" applyAlignment="1">
      <alignment horizontal="right" vertical="center" wrapText="1" indent="1"/>
    </xf>
    <xf numFmtId="164" fontId="11" fillId="0" borderId="11" xfId="321" applyNumberFormat="1" applyFont="1" applyFill="1" applyBorder="1" applyAlignment="1">
      <alignment horizontal="right" indent="1"/>
    </xf>
    <xf numFmtId="166" fontId="11" fillId="0" borderId="0" xfId="0" applyNumberFormat="1" applyFont="1" applyFill="1" applyBorder="1" applyAlignment="1">
      <alignment horizontal="left" indent="2"/>
    </xf>
    <xf numFmtId="1" fontId="11" fillId="0" borderId="0" xfId="208" applyNumberFormat="1" applyFont="1" applyFill="1" applyBorder="1" applyAlignment="1">
      <alignment horizontal="left"/>
    </xf>
    <xf numFmtId="3" fontId="11" fillId="0" borderId="0" xfId="208" applyNumberFormat="1" applyFont="1" applyFill="1" applyBorder="1" applyAlignment="1"/>
    <xf numFmtId="0" fontId="6" fillId="0" borderId="0" xfId="321"/>
    <xf numFmtId="166" fontId="6" fillId="0" borderId="0" xfId="0" applyNumberFormat="1" applyFont="1" applyBorder="1" applyAlignment="1">
      <alignment horizontal="right" indent="2"/>
    </xf>
    <xf numFmtId="166" fontId="6" fillId="0" borderId="0" xfId="0" applyNumberFormat="1" applyFont="1" applyAlignment="1">
      <alignment horizontal="right" indent="2"/>
    </xf>
    <xf numFmtId="166" fontId="10" fillId="0" borderId="0" xfId="321" applyNumberFormat="1" applyFont="1" applyAlignment="1">
      <alignment horizontal="right" indent="1"/>
    </xf>
    <xf numFmtId="166" fontId="11" fillId="0" borderId="0" xfId="321" applyNumberFormat="1" applyFont="1" applyAlignment="1">
      <alignment horizontal="right" indent="1"/>
    </xf>
    <xf numFmtId="166" fontId="11" fillId="0" borderId="11" xfId="321" applyNumberFormat="1" applyFont="1" applyBorder="1" applyAlignment="1">
      <alignment horizontal="right" indent="1"/>
    </xf>
    <xf numFmtId="166" fontId="6" fillId="0" borderId="0" xfId="0" applyNumberFormat="1" applyFont="1" applyAlignment="1">
      <alignment horizontal="right" indent="1"/>
    </xf>
    <xf numFmtId="164" fontId="10" fillId="0" borderId="0" xfId="0" applyNumberFormat="1" applyFont="1" applyFill="1" applyAlignment="1">
      <alignment horizontal="right" indent="1"/>
    </xf>
    <xf numFmtId="164" fontId="11" fillId="0" borderId="0" xfId="0" applyNumberFormat="1" applyFont="1" applyFill="1" applyAlignment="1">
      <alignment horizontal="right" indent="1"/>
    </xf>
    <xf numFmtId="164" fontId="11" fillId="0" borderId="0" xfId="0" quotePrefix="1" applyNumberFormat="1" applyFont="1" applyFill="1" applyBorder="1" applyAlignment="1">
      <alignment horizontal="right" wrapText="1" indent="1"/>
    </xf>
    <xf numFmtId="166" fontId="10" fillId="0" borderId="0" xfId="0" applyNumberFormat="1" applyFont="1" applyFill="1" applyAlignment="1">
      <alignment horizontal="left" indent="2"/>
    </xf>
    <xf numFmtId="166" fontId="11" fillId="0" borderId="0" xfId="0" applyNumberFormat="1" applyFont="1" applyFill="1" applyAlignment="1">
      <alignment horizontal="left" indent="2"/>
    </xf>
    <xf numFmtId="164" fontId="11" fillId="0" borderId="0" xfId="0" applyNumberFormat="1" applyFont="1" applyFill="1" applyAlignment="1">
      <alignment horizontal="left" indent="2"/>
    </xf>
    <xf numFmtId="166" fontId="11" fillId="0" borderId="0" xfId="0" quotePrefix="1" applyNumberFormat="1" applyFont="1" applyFill="1" applyAlignment="1">
      <alignment horizontal="left" indent="1"/>
    </xf>
    <xf numFmtId="164" fontId="11" fillId="0" borderId="0" xfId="0" applyNumberFormat="1" applyFont="1" applyFill="1" applyBorder="1" applyAlignment="1">
      <alignment horizontal="left" wrapText="1" indent="2"/>
    </xf>
    <xf numFmtId="164" fontId="11" fillId="0" borderId="0" xfId="0" quotePrefix="1" applyNumberFormat="1" applyFont="1" applyFill="1" applyBorder="1" applyAlignment="1">
      <alignment horizontal="left" wrapText="1" indent="2"/>
    </xf>
    <xf numFmtId="166" fontId="11" fillId="0" borderId="0" xfId="321" applyNumberFormat="1" applyFont="1" applyFill="1" applyAlignment="1">
      <alignment horizontal="left" indent="1"/>
    </xf>
    <xf numFmtId="166" fontId="11" fillId="0" borderId="0" xfId="321" applyNumberFormat="1" applyFont="1" applyFill="1" applyBorder="1" applyAlignment="1">
      <alignment horizontal="left" indent="1"/>
    </xf>
    <xf numFmtId="3" fontId="50" fillId="0" borderId="0" xfId="0" applyNumberFormat="1" applyFont="1" applyAlignment="1">
      <alignment horizontal="right" indent="2"/>
    </xf>
    <xf numFmtId="166" fontId="10" fillId="0" borderId="0" xfId="91" applyNumberFormat="1" applyFont="1" applyFill="1" applyAlignment="1">
      <alignment horizontal="right" indent="1"/>
    </xf>
    <xf numFmtId="166" fontId="11" fillId="0" borderId="0" xfId="91" applyNumberFormat="1" applyFont="1" applyFill="1" applyAlignment="1">
      <alignment horizontal="right" indent="1"/>
    </xf>
    <xf numFmtId="0" fontId="6" fillId="0" borderId="0" xfId="94" applyAlignment="1">
      <alignment horizontal="right" indent="1"/>
    </xf>
    <xf numFmtId="166" fontId="10" fillId="0" borderId="0" xfId="87" applyNumberFormat="1" applyFont="1" applyFill="1" applyBorder="1" applyAlignment="1">
      <alignment horizontal="right" indent="1"/>
    </xf>
    <xf numFmtId="166" fontId="11" fillId="0" borderId="11" xfId="87" applyNumberFormat="1" applyFont="1" applyFill="1" applyBorder="1" applyAlignment="1">
      <alignment horizontal="right" indent="1"/>
    </xf>
    <xf numFmtId="164" fontId="11" fillId="0" borderId="0" xfId="0" applyNumberFormat="1" applyFont="1" applyAlignment="1">
      <alignment horizontal="right" indent="2"/>
    </xf>
    <xf numFmtId="164" fontId="21" fillId="0" borderId="0" xfId="94" applyNumberFormat="1" applyFont="1"/>
    <xf numFmtId="164" fontId="6" fillId="0" borderId="0" xfId="94" applyNumberFormat="1"/>
    <xf numFmtId="0" fontId="0" fillId="0" borderId="0" xfId="0" applyAlignment="1"/>
    <xf numFmtId="0" fontId="10" fillId="0" borderId="10" xfId="87" applyFont="1" applyFill="1" applyBorder="1" applyAlignment="1">
      <alignment horizontal="center"/>
    </xf>
    <xf numFmtId="1" fontId="10" fillId="0" borderId="13" xfId="208" applyNumberFormat="1" applyFont="1" applyFill="1" applyBorder="1"/>
    <xf numFmtId="0" fontId="10" fillId="0" borderId="10" xfId="0" applyFont="1" applyFill="1" applyBorder="1" applyAlignment="1"/>
    <xf numFmtId="0" fontId="11" fillId="0" borderId="0" xfId="321" applyFont="1" applyFill="1" applyBorder="1" applyAlignment="1">
      <alignment horizontal="left" indent="3"/>
    </xf>
    <xf numFmtId="0" fontId="49" fillId="0" borderId="14" xfId="321" applyFont="1" applyFill="1" applyBorder="1" applyAlignment="1"/>
    <xf numFmtId="0" fontId="10" fillId="0" borderId="14" xfId="208" applyFont="1" applyFill="1" applyBorder="1" applyAlignment="1">
      <alignment horizontal="left"/>
    </xf>
    <xf numFmtId="0" fontId="10" fillId="0" borderId="0" xfId="321" applyFont="1" applyFill="1" applyBorder="1" applyAlignment="1">
      <alignment horizontal="left" wrapText="1" indent="2"/>
    </xf>
    <xf numFmtId="0" fontId="10" fillId="0" borderId="18" xfId="208" applyFont="1" applyFill="1" applyBorder="1" applyAlignment="1">
      <alignment horizontal="left"/>
    </xf>
    <xf numFmtId="0" fontId="11" fillId="0" borderId="14" xfId="318" applyFont="1" applyFill="1" applyBorder="1" applyAlignment="1">
      <alignment horizontal="left" wrapText="1" indent="1"/>
    </xf>
    <xf numFmtId="0" fontId="10" fillId="0" borderId="10" xfId="93" applyFont="1" applyFill="1" applyBorder="1"/>
    <xf numFmtId="1" fontId="11" fillId="0" borderId="0" xfId="321" applyNumberFormat="1" applyFont="1" applyFill="1" applyAlignment="1">
      <alignment horizontal="left" indent="3"/>
    </xf>
    <xf numFmtId="0" fontId="10" fillId="0" borderId="0" xfId="0" applyFont="1" applyAlignment="1"/>
    <xf numFmtId="0" fontId="0" fillId="0" borderId="0" xfId="0"/>
    <xf numFmtId="0" fontId="65" fillId="25" borderId="0" xfId="0" applyFont="1" applyFill="1"/>
    <xf numFmtId="0" fontId="10" fillId="0" borderId="0" xfId="0" applyFont="1" applyFill="1" applyBorder="1"/>
    <xf numFmtId="0" fontId="10" fillId="0" borderId="0" xfId="0" applyFont="1" applyFill="1" applyBorder="1" applyAlignment="1">
      <alignment horizontal="left"/>
    </xf>
    <xf numFmtId="0" fontId="11" fillId="0" borderId="0" xfId="0" applyFont="1" applyFill="1" applyBorder="1" applyAlignment="1">
      <alignment horizontal="left" indent="3"/>
    </xf>
    <xf numFmtId="0" fontId="11" fillId="0" borderId="0" xfId="0" applyFont="1" applyFill="1" applyBorder="1" applyAlignment="1">
      <alignment horizontal="left" indent="2"/>
    </xf>
    <xf numFmtId="3" fontId="11" fillId="0" borderId="0" xfId="208" applyNumberFormat="1" applyFont="1" applyFill="1" applyBorder="1" applyAlignment="1"/>
    <xf numFmtId="1" fontId="11" fillId="0" borderId="0" xfId="208" applyNumberFormat="1" applyFont="1" applyFill="1" applyBorder="1" applyAlignment="1">
      <alignment horizontal="left"/>
    </xf>
    <xf numFmtId="1" fontId="10" fillId="0" borderId="0" xfId="208" applyNumberFormat="1" applyFont="1" applyFill="1"/>
    <xf numFmtId="0" fontId="11" fillId="0" borderId="0" xfId="0" applyFont="1" applyFill="1" applyBorder="1" applyAlignment="1">
      <alignment horizontal="left" wrapText="1" indent="3"/>
    </xf>
    <xf numFmtId="0" fontId="10" fillId="0" borderId="0" xfId="0" applyFont="1" applyFill="1" applyBorder="1" applyAlignment="1">
      <alignment horizontal="left" indent="2"/>
    </xf>
    <xf numFmtId="0" fontId="11" fillId="0" borderId="0" xfId="0" applyFont="1" applyFill="1" applyBorder="1" applyAlignment="1">
      <alignment horizontal="left" indent="1"/>
    </xf>
    <xf numFmtId="164" fontId="11" fillId="0" borderId="11" xfId="208" applyNumberFormat="1" applyFont="1" applyFill="1" applyBorder="1" applyAlignment="1">
      <alignment horizontal="right" indent="1"/>
    </xf>
    <xf numFmtId="0" fontId="62" fillId="25" borderId="0" xfId="211" applyFill="1"/>
    <xf numFmtId="0" fontId="11" fillId="0" borderId="11" xfId="0" applyFont="1" applyBorder="1"/>
    <xf numFmtId="0" fontId="66" fillId="0" borderId="0" xfId="81" applyFont="1"/>
    <xf numFmtId="0" fontId="10" fillId="0" borderId="0" xfId="81" applyFont="1" applyFill="1" applyBorder="1"/>
    <xf numFmtId="0" fontId="10" fillId="0" borderId="11" xfId="81" applyFont="1" applyFill="1" applyBorder="1" applyAlignment="1">
      <alignment horizontal="left" indent="1"/>
    </xf>
    <xf numFmtId="0" fontId="11" fillId="0" borderId="0" xfId="81" applyFont="1"/>
    <xf numFmtId="0" fontId="11" fillId="0" borderId="11" xfId="81" applyFont="1" applyBorder="1"/>
    <xf numFmtId="0" fontId="10" fillId="0" borderId="0" xfId="81" applyFont="1"/>
    <xf numFmtId="0" fontId="11" fillId="0" borderId="0" xfId="81" applyFont="1" applyFill="1" applyAlignment="1">
      <alignment horizontal="left" indent="1"/>
    </xf>
    <xf numFmtId="0" fontId="10" fillId="0" borderId="11" xfId="81" applyFont="1" applyFill="1" applyBorder="1" applyAlignment="1">
      <alignment horizontal="left"/>
    </xf>
    <xf numFmtId="0" fontId="11" fillId="0" borderId="0" xfId="81" applyFont="1" applyAlignment="1">
      <alignment horizontal="left" indent="1"/>
    </xf>
    <xf numFmtId="0" fontId="49" fillId="0" borderId="0" xfId="81" applyFont="1" applyBorder="1"/>
    <xf numFmtId="1" fontId="11" fillId="0" borderId="0" xfId="81" applyNumberFormat="1" applyFont="1" applyFill="1" applyBorder="1" applyAlignment="1">
      <alignment horizontal="left" indent="1"/>
    </xf>
    <xf numFmtId="0" fontId="11" fillId="0" borderId="0" xfId="81" applyFont="1" applyFill="1" applyBorder="1" applyAlignment="1">
      <alignment horizontal="left" indent="1"/>
    </xf>
    <xf numFmtId="1" fontId="10" fillId="0" borderId="0" xfId="81" applyNumberFormat="1" applyFont="1" applyFill="1" applyBorder="1" applyAlignment="1">
      <alignment horizontal="left"/>
    </xf>
    <xf numFmtId="0" fontId="10" fillId="0" borderId="0" xfId="81" applyFont="1" applyFill="1" applyBorder="1" applyAlignment="1">
      <alignment horizontal="left"/>
    </xf>
    <xf numFmtId="1" fontId="10" fillId="0" borderId="0" xfId="81" applyNumberFormat="1" applyFont="1" applyFill="1" applyBorder="1"/>
    <xf numFmtId="1" fontId="10" fillId="0" borderId="0" xfId="81" applyNumberFormat="1" applyFont="1" applyFill="1"/>
    <xf numFmtId="0" fontId="10" fillId="0" borderId="0" xfId="81" applyFont="1" applyFill="1" applyBorder="1" applyAlignment="1">
      <alignment horizontal="left" vertical="center" wrapText="1"/>
    </xf>
    <xf numFmtId="1" fontId="11" fillId="0" borderId="0" xfId="81" applyNumberFormat="1" applyFont="1" applyFill="1" applyBorder="1" applyAlignment="1">
      <alignment horizontal="left" vertical="center" wrapText="1" indent="1"/>
    </xf>
    <xf numFmtId="0" fontId="11" fillId="0" borderId="0" xfId="81" applyFont="1" applyFill="1" applyBorder="1" applyAlignment="1">
      <alignment horizontal="left" vertical="center" wrapText="1" indent="2"/>
    </xf>
    <xf numFmtId="0" fontId="10" fillId="0" borderId="0" xfId="81" applyFont="1" applyFill="1" applyBorder="1" applyAlignment="1">
      <alignment horizontal="left" vertical="center" wrapText="1" indent="1"/>
    </xf>
    <xf numFmtId="1" fontId="10" fillId="0" borderId="0" xfId="81" applyNumberFormat="1" applyFont="1" applyFill="1" applyBorder="1" applyAlignment="1">
      <alignment horizontal="left" wrapText="1" indent="1"/>
    </xf>
    <xf numFmtId="1" fontId="11" fillId="0" borderId="0" xfId="81" applyNumberFormat="1" applyFont="1" applyFill="1" applyBorder="1" applyAlignment="1">
      <alignment horizontal="left" vertical="center" wrapText="1" indent="2"/>
    </xf>
    <xf numFmtId="1" fontId="10" fillId="0" borderId="0" xfId="81" applyNumberFormat="1" applyFont="1" applyFill="1" applyBorder="1" applyAlignment="1">
      <alignment horizontal="left" indent="1"/>
    </xf>
    <xf numFmtId="1" fontId="10" fillId="0" borderId="0" xfId="81" applyNumberFormat="1" applyFont="1" applyFill="1" applyAlignment="1">
      <alignment horizontal="left" indent="1"/>
    </xf>
    <xf numFmtId="1" fontId="11" fillId="0" borderId="0" xfId="81" applyNumberFormat="1" applyFont="1" applyFill="1" applyAlignment="1">
      <alignment horizontal="left" indent="2"/>
    </xf>
    <xf numFmtId="1" fontId="10" fillId="0" borderId="11" xfId="81" applyNumberFormat="1" applyFont="1" applyFill="1" applyBorder="1" applyAlignment="1">
      <alignment wrapText="1"/>
    </xf>
    <xf numFmtId="1" fontId="10" fillId="0" borderId="0" xfId="244" applyNumberFormat="1" applyFont="1" applyFill="1"/>
    <xf numFmtId="0" fontId="10" fillId="0" borderId="0" xfId="215" applyFont="1" applyFill="1" applyBorder="1"/>
    <xf numFmtId="0" fontId="11" fillId="0" borderId="0" xfId="215" applyFont="1" applyFill="1" applyBorder="1" applyAlignment="1">
      <alignment horizontal="left" indent="1"/>
    </xf>
    <xf numFmtId="0" fontId="10" fillId="0" borderId="0" xfId="215" applyFont="1" applyFill="1" applyBorder="1" applyAlignment="1">
      <alignment horizontal="left"/>
    </xf>
    <xf numFmtId="0" fontId="11" fillId="0" borderId="0" xfId="215" applyFont="1" applyFill="1" applyAlignment="1">
      <alignment horizontal="left" indent="1"/>
    </xf>
    <xf numFmtId="0" fontId="11" fillId="0" borderId="11" xfId="215" applyFont="1" applyFill="1" applyBorder="1" applyAlignment="1">
      <alignment horizontal="left" indent="1"/>
    </xf>
    <xf numFmtId="0" fontId="11" fillId="0" borderId="0" xfId="215" applyFont="1" applyFill="1" applyBorder="1"/>
    <xf numFmtId="0" fontId="49" fillId="0" borderId="0" xfId="81" applyFont="1" applyFill="1"/>
    <xf numFmtId="0" fontId="49" fillId="0" borderId="0" xfId="81" applyFont="1"/>
    <xf numFmtId="0" fontId="11" fillId="0" borderId="0" xfId="244" applyFont="1" applyBorder="1" applyAlignment="1">
      <alignment horizontal="left" indent="1"/>
    </xf>
    <xf numFmtId="0" fontId="11" fillId="0" borderId="0" xfId="215" applyFont="1" applyAlignment="1">
      <alignment horizontal="left" indent="2"/>
    </xf>
    <xf numFmtId="0" fontId="11" fillId="0" borderId="11" xfId="215" applyFont="1" applyBorder="1" applyAlignment="1">
      <alignment horizontal="left" indent="2"/>
    </xf>
    <xf numFmtId="0" fontId="10" fillId="0" borderId="0" xfId="244" applyFont="1"/>
    <xf numFmtId="0" fontId="11" fillId="0" borderId="0" xfId="244" applyFont="1" applyFill="1" applyBorder="1" applyAlignment="1">
      <alignment horizontal="left"/>
    </xf>
    <xf numFmtId="0" fontId="11" fillId="0" borderId="0" xfId="215" applyFont="1"/>
    <xf numFmtId="0" fontId="11" fillId="0" borderId="0" xfId="244" applyFont="1"/>
    <xf numFmtId="0" fontId="11" fillId="0" borderId="11" xfId="244" applyFont="1" applyFill="1" applyBorder="1" applyAlignment="1">
      <alignment horizontal="left"/>
    </xf>
    <xf numFmtId="0" fontId="10" fillId="0" borderId="0" xfId="81" applyFont="1" applyAlignment="1">
      <alignment horizontal="left" indent="1"/>
    </xf>
    <xf numFmtId="165" fontId="11" fillId="0" borderId="0" xfId="81" applyNumberFormat="1" applyFont="1" applyFill="1" applyBorder="1" applyAlignment="1">
      <alignment horizontal="left" indent="2"/>
    </xf>
    <xf numFmtId="165" fontId="11" fillId="0" borderId="0" xfId="81" applyNumberFormat="1" applyFont="1" applyFill="1" applyAlignment="1">
      <alignment horizontal="left" indent="2"/>
    </xf>
    <xf numFmtId="0" fontId="10" fillId="0" borderId="0" xfId="81" applyFont="1" applyFill="1" applyAlignment="1">
      <alignment horizontal="left" indent="2"/>
    </xf>
    <xf numFmtId="0" fontId="11" fillId="0" borderId="0" xfId="81" applyFont="1" applyFill="1" applyAlignment="1">
      <alignment horizontal="left" indent="3"/>
    </xf>
    <xf numFmtId="0" fontId="11" fillId="0" borderId="0" xfId="81" applyFont="1" applyFill="1" applyAlignment="1">
      <alignment horizontal="left" indent="4"/>
    </xf>
    <xf numFmtId="0" fontId="11" fillId="0" borderId="0" xfId="81" applyFont="1" applyFill="1" applyBorder="1" applyAlignment="1">
      <alignment horizontal="left" indent="3"/>
    </xf>
    <xf numFmtId="1" fontId="11" fillId="0" borderId="0" xfId="81" applyNumberFormat="1" applyFont="1" applyFill="1" applyBorder="1" applyAlignment="1">
      <alignment horizontal="left" wrapText="1" indent="3"/>
    </xf>
    <xf numFmtId="0" fontId="10" fillId="0" borderId="0" xfId="81" applyFont="1" applyFill="1" applyBorder="1" applyAlignment="1">
      <alignment horizontal="left" indent="1"/>
    </xf>
    <xf numFmtId="0" fontId="10" fillId="0" borderId="11" xfId="81" applyFont="1" applyFill="1" applyBorder="1" applyAlignment="1">
      <alignment horizontal="left" wrapText="1" indent="1"/>
    </xf>
    <xf numFmtId="164" fontId="49" fillId="0" borderId="0" xfId="81" applyNumberFormat="1" applyFont="1" applyFill="1" applyBorder="1" applyAlignment="1">
      <alignment horizontal="left"/>
    </xf>
    <xf numFmtId="1" fontId="49" fillId="0" borderId="0" xfId="81" applyNumberFormat="1" applyFont="1" applyFill="1" applyBorder="1" applyAlignment="1">
      <alignment horizontal="left" wrapText="1"/>
    </xf>
    <xf numFmtId="164" fontId="10" fillId="0" borderId="0" xfId="94" applyNumberFormat="1" applyFont="1" applyFill="1" applyBorder="1" applyAlignment="1"/>
    <xf numFmtId="164" fontId="10" fillId="0" borderId="0" xfId="94" applyNumberFormat="1" applyFont="1" applyFill="1" applyBorder="1" applyAlignment="1">
      <alignment horizontal="left" indent="1"/>
    </xf>
    <xf numFmtId="1" fontId="11" fillId="0" borderId="0" xfId="94" applyNumberFormat="1" applyFont="1" applyFill="1" applyBorder="1" applyAlignment="1">
      <alignment horizontal="left" wrapText="1" indent="2"/>
    </xf>
    <xf numFmtId="164" fontId="11" fillId="0" borderId="0" xfId="94" applyNumberFormat="1" applyFont="1" applyFill="1" applyBorder="1" applyAlignment="1">
      <alignment horizontal="left" indent="2"/>
    </xf>
    <xf numFmtId="164" fontId="10" fillId="0" borderId="0" xfId="94" applyNumberFormat="1" applyFont="1" applyFill="1" applyBorder="1" applyAlignment="1">
      <alignment horizontal="left"/>
    </xf>
    <xf numFmtId="1" fontId="11" fillId="0" borderId="0" xfId="178" applyNumberFormat="1" applyFont="1" applyFill="1" applyBorder="1" applyAlignment="1">
      <alignment horizontal="left" vertical="center" wrapText="1" indent="2"/>
    </xf>
    <xf numFmtId="1" fontId="11" fillId="0" borderId="0" xfId="94" applyNumberFormat="1" applyFont="1" applyFill="1" applyBorder="1" applyAlignment="1">
      <alignment horizontal="left" vertical="center" wrapText="1" indent="2"/>
    </xf>
    <xf numFmtId="1" fontId="10" fillId="0" borderId="0" xfId="94" applyNumberFormat="1" applyFont="1" applyFill="1" applyBorder="1" applyAlignment="1">
      <alignment horizontal="left" wrapText="1" indent="1"/>
    </xf>
    <xf numFmtId="0" fontId="11" fillId="0" borderId="0" xfId="94" applyFont="1" applyFill="1" applyBorder="1" applyAlignment="1">
      <alignment horizontal="left" indent="2"/>
    </xf>
    <xf numFmtId="1" fontId="11" fillId="0" borderId="0" xfId="94" applyNumberFormat="1" applyFont="1" applyFill="1" applyBorder="1" applyAlignment="1">
      <alignment horizontal="left" indent="2"/>
    </xf>
    <xf numFmtId="164" fontId="11" fillId="0" borderId="0" xfId="94" applyNumberFormat="1" applyFont="1" applyFill="1" applyBorder="1" applyAlignment="1">
      <alignment horizontal="left" indent="1"/>
    </xf>
    <xf numFmtId="1" fontId="10" fillId="0" borderId="0" xfId="94" applyNumberFormat="1" applyFont="1" applyFill="1" applyBorder="1"/>
    <xf numFmtId="1" fontId="11" fillId="0" borderId="0" xfId="94" applyNumberFormat="1" applyFont="1" applyFill="1" applyBorder="1" applyAlignment="1">
      <alignment horizontal="left" indent="1"/>
    </xf>
    <xf numFmtId="1" fontId="11" fillId="0" borderId="11" xfId="94" applyNumberFormat="1" applyFont="1" applyFill="1" applyBorder="1" applyAlignment="1">
      <alignment horizontal="left" indent="1"/>
    </xf>
    <xf numFmtId="1" fontId="11" fillId="0" borderId="0" xfId="0" applyNumberFormat="1" applyFont="1" applyFill="1" applyBorder="1" applyAlignment="1">
      <alignment wrapText="1"/>
    </xf>
    <xf numFmtId="1" fontId="11" fillId="0" borderId="0" xfId="94" applyNumberFormat="1" applyFont="1" applyFill="1" applyBorder="1" applyAlignment="1">
      <alignment horizontal="left" wrapText="1" indent="1"/>
    </xf>
    <xf numFmtId="0" fontId="11" fillId="26" borderId="0" xfId="0" applyFont="1" applyFill="1" applyBorder="1" applyAlignment="1">
      <alignment horizontal="left"/>
    </xf>
    <xf numFmtId="1" fontId="11" fillId="26" borderId="0" xfId="0" applyNumberFormat="1" applyFont="1" applyFill="1" applyBorder="1" applyAlignment="1"/>
    <xf numFmtId="0" fontId="11" fillId="26" borderId="0" xfId="0" applyFont="1" applyFill="1"/>
    <xf numFmtId="1" fontId="49" fillId="26" borderId="0" xfId="0" applyNumberFormat="1" applyFont="1" applyFill="1" applyBorder="1" applyAlignment="1"/>
    <xf numFmtId="1" fontId="11" fillId="26" borderId="12" xfId="0" applyNumberFormat="1" applyFont="1" applyFill="1" applyBorder="1" applyAlignment="1"/>
    <xf numFmtId="0" fontId="11" fillId="26" borderId="0" xfId="0" applyFont="1" applyFill="1" applyBorder="1" applyAlignment="1">
      <alignment horizontal="left" indent="2"/>
    </xf>
    <xf numFmtId="0" fontId="48" fillId="0" borderId="12" xfId="0" applyFont="1" applyFill="1" applyBorder="1" applyAlignment="1">
      <alignment vertical="center"/>
    </xf>
    <xf numFmtId="1" fontId="10" fillId="0" borderId="0" xfId="0" applyNumberFormat="1" applyFont="1" applyFill="1"/>
    <xf numFmtId="0" fontId="11" fillId="0" borderId="0" xfId="0" applyFont="1" applyFill="1" applyBorder="1" applyAlignment="1">
      <alignment horizontal="left" wrapText="1" indent="1"/>
    </xf>
    <xf numFmtId="0" fontId="10" fillId="0" borderId="0" xfId="0" applyFont="1" applyFill="1" applyAlignment="1">
      <alignment horizontal="left" indent="2"/>
    </xf>
    <xf numFmtId="1" fontId="11" fillId="0" borderId="0" xfId="0" applyNumberFormat="1" applyFont="1" applyFill="1" applyAlignment="1">
      <alignment horizontal="left" indent="3"/>
    </xf>
    <xf numFmtId="1" fontId="10" fillId="0" borderId="11" xfId="94" applyNumberFormat="1" applyFont="1" applyFill="1" applyBorder="1" applyAlignment="1">
      <alignment horizontal="left" indent="1"/>
    </xf>
    <xf numFmtId="0" fontId="10" fillId="0" borderId="0" xfId="94" applyFont="1" applyFill="1"/>
    <xf numFmtId="0" fontId="10" fillId="0" borderId="0" xfId="94" applyFont="1" applyBorder="1"/>
    <xf numFmtId="0" fontId="11" fillId="0" borderId="0" xfId="81" applyFont="1" applyBorder="1" applyAlignment="1">
      <alignment horizontal="left" indent="1"/>
    </xf>
    <xf numFmtId="0" fontId="11" fillId="0" borderId="0" xfId="94" applyFont="1" applyBorder="1" applyAlignment="1">
      <alignment horizontal="left" indent="1"/>
    </xf>
    <xf numFmtId="0" fontId="10" fillId="0" borderId="0" xfId="94" applyFont="1" applyBorder="1" applyAlignment="1"/>
    <xf numFmtId="0" fontId="11" fillId="0" borderId="11" xfId="94" applyFont="1" applyFill="1" applyBorder="1" applyAlignment="1">
      <alignment horizontal="left" indent="1"/>
    </xf>
    <xf numFmtId="0" fontId="10" fillId="0" borderId="0" xfId="94" applyFont="1" applyFill="1" applyBorder="1"/>
    <xf numFmtId="0" fontId="10" fillId="0" borderId="0" xfId="94" applyFont="1" applyAlignment="1">
      <alignment horizontal="left" indent="1"/>
    </xf>
    <xf numFmtId="0" fontId="11" fillId="0" borderId="0" xfId="94" applyFont="1" applyFill="1" applyAlignment="1">
      <alignment horizontal="left" indent="2"/>
    </xf>
    <xf numFmtId="0" fontId="10" fillId="0" borderId="0" xfId="94" applyFont="1" applyFill="1" applyAlignment="1">
      <alignment horizontal="left" indent="1"/>
    </xf>
    <xf numFmtId="165" fontId="11" fillId="0" borderId="0" xfId="94" applyNumberFormat="1" applyFont="1" applyFill="1" applyBorder="1" applyAlignment="1">
      <alignment horizontal="left" indent="2"/>
    </xf>
    <xf numFmtId="165" fontId="11" fillId="0" borderId="0" xfId="94" applyNumberFormat="1" applyFont="1" applyFill="1" applyAlignment="1">
      <alignment horizontal="left" indent="2"/>
    </xf>
    <xf numFmtId="0" fontId="10" fillId="0" borderId="11" xfId="94" applyFont="1" applyFill="1" applyBorder="1" applyAlignment="1">
      <alignment horizontal="left" indent="1"/>
    </xf>
    <xf numFmtId="1" fontId="10" fillId="0" borderId="0" xfId="94" applyNumberFormat="1" applyFont="1" applyFill="1" applyBorder="1" applyAlignment="1">
      <alignment horizontal="left"/>
    </xf>
    <xf numFmtId="0" fontId="11" fillId="0" borderId="0" xfId="94" applyFont="1" applyFill="1" applyAlignment="1">
      <alignment horizontal="left" indent="3"/>
    </xf>
    <xf numFmtId="0" fontId="11" fillId="0" borderId="0" xfId="94" applyFont="1" applyFill="1" applyAlignment="1">
      <alignment horizontal="left" indent="4"/>
    </xf>
    <xf numFmtId="0" fontId="10" fillId="0" borderId="0" xfId="94" applyFont="1" applyFill="1" applyAlignment="1">
      <alignment horizontal="left" indent="2"/>
    </xf>
    <xf numFmtId="0" fontId="11" fillId="0" borderId="0" xfId="94" applyFont="1" applyFill="1" applyBorder="1" applyAlignment="1">
      <alignment horizontal="left" indent="3"/>
    </xf>
    <xf numFmtId="1" fontId="11" fillId="0" borderId="0" xfId="94" applyNumberFormat="1" applyFont="1" applyFill="1" applyBorder="1" applyAlignment="1">
      <alignment horizontal="left" wrapText="1" indent="3"/>
    </xf>
    <xf numFmtId="0" fontId="10" fillId="0" borderId="0" xfId="94" applyFont="1" applyFill="1" applyBorder="1" applyAlignment="1">
      <alignment horizontal="left" indent="1"/>
    </xf>
    <xf numFmtId="0" fontId="10" fillId="0" borderId="11" xfId="94" applyFont="1" applyFill="1" applyBorder="1" applyAlignment="1">
      <alignment horizontal="left" wrapText="1" indent="1"/>
    </xf>
    <xf numFmtId="164" fontId="11" fillId="0" borderId="0" xfId="81" applyNumberFormat="1" applyFont="1" applyFill="1" applyBorder="1" applyAlignment="1">
      <alignment horizontal="left" vertical="center" wrapText="1" indent="2"/>
    </xf>
    <xf numFmtId="0" fontId="11" fillId="0" borderId="0" xfId="94" applyFont="1" applyFill="1" applyBorder="1" applyAlignment="1">
      <alignment horizontal="left" vertical="center" wrapText="1" indent="2"/>
    </xf>
    <xf numFmtId="0" fontId="10" fillId="0" borderId="0" xfId="94" applyFont="1" applyFill="1" applyBorder="1" applyAlignment="1">
      <alignment horizontal="left" vertical="center" wrapText="1" indent="1"/>
    </xf>
    <xf numFmtId="0" fontId="11" fillId="0" borderId="0" xfId="94" applyFont="1" applyFill="1" applyAlignment="1">
      <alignment horizontal="left" indent="1"/>
    </xf>
    <xf numFmtId="0" fontId="11" fillId="0" borderId="0" xfId="94" applyFont="1" applyFill="1" applyBorder="1" applyAlignment="1">
      <alignment horizontal="left" wrapText="1" indent="1"/>
    </xf>
    <xf numFmtId="0" fontId="10" fillId="0" borderId="14" xfId="94" applyFont="1" applyFill="1" applyBorder="1" applyAlignment="1">
      <alignment horizontal="left" vertical="center" wrapText="1" indent="1"/>
    </xf>
    <xf numFmtId="164" fontId="11" fillId="0" borderId="14" xfId="94" applyNumberFormat="1" applyFont="1" applyFill="1" applyBorder="1" applyAlignment="1">
      <alignment horizontal="left" vertical="center" wrapText="1" indent="2"/>
    </xf>
    <xf numFmtId="164" fontId="11" fillId="0" borderId="14" xfId="94" applyNumberFormat="1" applyFont="1" applyFill="1" applyBorder="1" applyAlignment="1">
      <alignment horizontal="left" indent="2"/>
    </xf>
    <xf numFmtId="0" fontId="49" fillId="0" borderId="0" xfId="0" applyFont="1" applyFill="1" applyBorder="1" applyAlignment="1">
      <alignment vertical="center"/>
    </xf>
    <xf numFmtId="0" fontId="48" fillId="0" borderId="0" xfId="0" applyFont="1" applyFill="1" applyBorder="1" applyAlignment="1">
      <alignment vertical="center"/>
    </xf>
    <xf numFmtId="0" fontId="10" fillId="0" borderId="14" xfId="94" applyFont="1" applyFill="1" applyBorder="1" applyAlignment="1">
      <alignment vertical="center" wrapText="1"/>
    </xf>
    <xf numFmtId="2" fontId="11" fillId="0" borderId="14" xfId="94" applyNumberFormat="1" applyFont="1" applyFill="1" applyBorder="1" applyAlignment="1">
      <alignment horizontal="left" vertical="center" wrapText="1" indent="2"/>
    </xf>
    <xf numFmtId="0" fontId="11" fillId="0" borderId="14" xfId="94" applyFont="1" applyFill="1" applyBorder="1" applyAlignment="1">
      <alignment horizontal="left" vertical="center" wrapText="1" indent="2"/>
    </xf>
    <xf numFmtId="0" fontId="11" fillId="0" borderId="18" xfId="94" applyFont="1" applyFill="1" applyBorder="1" applyAlignment="1">
      <alignment horizontal="left" vertical="center" wrapText="1" indent="2"/>
    </xf>
    <xf numFmtId="0" fontId="49" fillId="0" borderId="12" xfId="0" applyFont="1" applyFill="1" applyBorder="1" applyAlignment="1">
      <alignment horizontal="left" vertical="center"/>
    </xf>
    <xf numFmtId="0" fontId="11" fillId="0" borderId="0" xfId="94" applyFont="1" applyFill="1" applyBorder="1" applyAlignment="1">
      <alignment horizontal="left" indent="1"/>
    </xf>
    <xf numFmtId="0" fontId="11" fillId="0" borderId="11" xfId="81" applyFont="1" applyFill="1" applyBorder="1" applyAlignment="1">
      <alignment horizontal="left" indent="1"/>
    </xf>
    <xf numFmtId="0" fontId="10" fillId="0" borderId="11" xfId="81" applyFont="1" applyFill="1" applyBorder="1"/>
    <xf numFmtId="0" fontId="11" fillId="0" borderId="0" xfId="94" applyFont="1" applyFill="1" applyBorder="1" applyAlignment="1">
      <alignment horizontal="left"/>
    </xf>
    <xf numFmtId="0" fontId="11" fillId="0" borderId="11" xfId="0" applyFont="1" applyFill="1" applyBorder="1" applyAlignment="1">
      <alignment horizontal="left" indent="1"/>
    </xf>
    <xf numFmtId="0" fontId="49" fillId="0" borderId="0" xfId="94" applyFont="1" applyFill="1" applyBorder="1" applyAlignment="1">
      <alignment horizontal="left"/>
    </xf>
    <xf numFmtId="0" fontId="11" fillId="0" borderId="0" xfId="208" applyFont="1" applyFill="1" applyBorder="1" applyAlignment="1">
      <alignment horizontal="left"/>
    </xf>
    <xf numFmtId="167" fontId="11" fillId="0" borderId="0" xfId="0" applyNumberFormat="1" applyFont="1" applyFill="1" applyBorder="1" applyAlignment="1">
      <alignment horizontal="right" wrapText="1" indent="2"/>
    </xf>
    <xf numFmtId="1" fontId="49" fillId="0" borderId="12" xfId="0" applyNumberFormat="1" applyFont="1" applyFill="1" applyBorder="1" applyAlignment="1"/>
    <xf numFmtId="1" fontId="49" fillId="0" borderId="0" xfId="0" applyNumberFormat="1" applyFont="1" applyFill="1" applyBorder="1" applyAlignment="1"/>
    <xf numFmtId="1" fontId="11" fillId="0" borderId="12" xfId="0" applyNumberFormat="1" applyFont="1" applyFill="1" applyBorder="1" applyAlignment="1"/>
    <xf numFmtId="0" fontId="0" fillId="0" borderId="12" xfId="0" applyFill="1" applyBorder="1" applyAlignment="1"/>
    <xf numFmtId="0" fontId="11" fillId="0" borderId="0" xfId="317" applyFont="1" applyFill="1" applyBorder="1" applyAlignment="1"/>
    <xf numFmtId="0" fontId="49" fillId="0" borderId="0" xfId="321" applyFont="1" applyFill="1" applyBorder="1" applyAlignment="1"/>
    <xf numFmtId="0" fontId="49" fillId="0" borderId="0" xfId="0" applyFont="1" applyFill="1" applyBorder="1" applyAlignment="1"/>
    <xf numFmtId="164" fontId="49" fillId="0" borderId="0" xfId="0" applyNumberFormat="1" applyFont="1" applyFill="1" applyBorder="1" applyAlignment="1"/>
    <xf numFmtId="14" fontId="10" fillId="0" borderId="17" xfId="0" applyNumberFormat="1" applyFont="1" applyFill="1" applyBorder="1" applyAlignment="1">
      <alignment horizontal="center"/>
    </xf>
    <xf numFmtId="1" fontId="11" fillId="0" borderId="0" xfId="81" applyNumberFormat="1" applyFont="1" applyFill="1" applyBorder="1"/>
    <xf numFmtId="1" fontId="11" fillId="0" borderId="0" xfId="81" applyNumberFormat="1" applyFont="1" applyFill="1" applyBorder="1" applyAlignment="1">
      <alignment readingOrder="1"/>
    </xf>
    <xf numFmtId="3" fontId="11" fillId="0" borderId="0" xfId="404" applyNumberFormat="1" applyFont="1" applyFill="1" applyAlignment="1">
      <alignment horizontal="right" indent="2"/>
    </xf>
    <xf numFmtId="2" fontId="11" fillId="0" borderId="11" xfId="83" applyNumberFormat="1" applyFont="1" applyBorder="1" applyAlignment="1">
      <alignment horizontal="right" indent="2"/>
    </xf>
    <xf numFmtId="3" fontId="50" fillId="0" borderId="0" xfId="83" applyNumberFormat="1" applyFont="1" applyAlignment="1">
      <alignment horizontal="right" indent="2"/>
    </xf>
    <xf numFmtId="4" fontId="11" fillId="0" borderId="0" xfId="83" applyNumberFormat="1" applyFont="1" applyFill="1" applyAlignment="1">
      <alignment horizontal="right" wrapText="1" indent="2"/>
    </xf>
    <xf numFmtId="0" fontId="10" fillId="0" borderId="10" xfId="83" applyNumberFormat="1" applyFont="1" applyFill="1" applyBorder="1" applyAlignment="1">
      <alignment horizontal="right" indent="2"/>
    </xf>
    <xf numFmtId="168" fontId="10" fillId="0" borderId="0" xfId="0" applyNumberFormat="1" applyFont="1" applyFill="1" applyBorder="1" applyAlignment="1">
      <alignment horizontal="right" wrapText="1" indent="2"/>
    </xf>
    <xf numFmtId="168" fontId="11" fillId="0" borderId="14" xfId="0" applyNumberFormat="1" applyFont="1" applyFill="1" applyBorder="1" applyAlignment="1">
      <alignment horizontal="center" vertical="center" wrapText="1"/>
    </xf>
    <xf numFmtId="3" fontId="10" fillId="0" borderId="0" xfId="0" quotePrefix="1" applyNumberFormat="1" applyFont="1" applyFill="1" applyAlignment="1">
      <alignment horizontal="right" indent="2"/>
    </xf>
    <xf numFmtId="0" fontId="10" fillId="0" borderId="10" xfId="552" applyFont="1" applyFill="1" applyBorder="1" applyAlignment="1">
      <alignment horizontal="right" indent="2"/>
    </xf>
    <xf numFmtId="3" fontId="10" fillId="0" borderId="0" xfId="552" applyNumberFormat="1" applyFont="1" applyFill="1" applyBorder="1" applyAlignment="1">
      <alignment horizontal="right" indent="2"/>
    </xf>
    <xf numFmtId="3" fontId="11" fillId="0" borderId="0" xfId="552" applyNumberFormat="1" applyFont="1" applyFill="1" applyBorder="1" applyAlignment="1">
      <alignment horizontal="right" indent="2"/>
    </xf>
    <xf numFmtId="3" fontId="10" fillId="0" borderId="11" xfId="552" applyNumberFormat="1" applyFont="1" applyFill="1" applyBorder="1" applyAlignment="1">
      <alignment horizontal="right" indent="2"/>
    </xf>
    <xf numFmtId="0" fontId="11" fillId="0" borderId="0" xfId="100" applyFont="1" applyFill="1" applyAlignment="1">
      <alignment horizontal="right" indent="2"/>
    </xf>
    <xf numFmtId="0" fontId="10" fillId="0" borderId="10" xfId="552" applyFont="1" applyFill="1" applyBorder="1" applyAlignment="1">
      <alignment horizontal="right" indent="2"/>
    </xf>
    <xf numFmtId="3" fontId="11" fillId="0" borderId="0" xfId="552" applyNumberFormat="1" applyFont="1" applyFill="1" applyBorder="1" applyAlignment="1">
      <alignment horizontal="right" indent="2"/>
    </xf>
    <xf numFmtId="3" fontId="11" fillId="0" borderId="11" xfId="552" applyNumberFormat="1" applyFont="1" applyFill="1" applyBorder="1" applyAlignment="1">
      <alignment horizontal="right" indent="2"/>
    </xf>
    <xf numFmtId="3" fontId="11" fillId="0" borderId="0" xfId="101" applyNumberFormat="1" applyFont="1" applyFill="1" applyAlignment="1">
      <alignment horizontal="right" indent="2"/>
    </xf>
    <xf numFmtId="3" fontId="10" fillId="0" borderId="0" xfId="101" applyNumberFormat="1" applyFont="1" applyFill="1" applyAlignment="1">
      <alignment horizontal="right" indent="2"/>
    </xf>
    <xf numFmtId="3" fontId="11" fillId="0" borderId="11" xfId="101" applyNumberFormat="1" applyFont="1" applyFill="1" applyBorder="1" applyAlignment="1">
      <alignment horizontal="right" indent="2"/>
    </xf>
    <xf numFmtId="0" fontId="10" fillId="0" borderId="10" xfId="81" applyFont="1" applyFill="1" applyBorder="1" applyAlignment="1">
      <alignment horizontal="right" indent="2"/>
    </xf>
    <xf numFmtId="0" fontId="10" fillId="0" borderId="10" xfId="602" applyNumberFormat="1" applyFont="1" applyFill="1" applyBorder="1" applyAlignment="1">
      <alignment horizontal="right" indent="2"/>
    </xf>
    <xf numFmtId="3" fontId="10" fillId="0" borderId="0" xfId="602" applyNumberFormat="1" applyFont="1" applyFill="1" applyAlignment="1">
      <alignment horizontal="right" indent="2"/>
    </xf>
    <xf numFmtId="3" fontId="11" fillId="0" borderId="0" xfId="602" applyNumberFormat="1" applyFont="1" applyFill="1" applyBorder="1" applyAlignment="1">
      <alignment horizontal="right" indent="2"/>
    </xf>
    <xf numFmtId="3" fontId="10" fillId="0" borderId="11" xfId="602" applyNumberFormat="1" applyFont="1" applyFill="1" applyBorder="1" applyAlignment="1">
      <alignment horizontal="right" indent="2"/>
    </xf>
    <xf numFmtId="0" fontId="0" fillId="0" borderId="0" xfId="0" applyFill="1"/>
    <xf numFmtId="0" fontId="11" fillId="0" borderId="0" xfId="0" applyFont="1" applyFill="1" applyBorder="1" applyAlignment="1">
      <alignment horizontal="left"/>
    </xf>
    <xf numFmtId="1" fontId="11" fillId="0" borderId="0" xfId="0" applyNumberFormat="1" applyFont="1" applyFill="1" applyBorder="1"/>
    <xf numFmtId="1" fontId="11" fillId="0" borderId="0" xfId="0" applyNumberFormat="1" applyFont="1" applyFill="1" applyBorder="1" applyAlignment="1">
      <alignment horizontal="right" indent="2"/>
    </xf>
    <xf numFmtId="3" fontId="11" fillId="0" borderId="0" xfId="0" applyNumberFormat="1" applyFont="1" applyFill="1" applyBorder="1" applyAlignment="1">
      <alignment horizontal="right" indent="2"/>
    </xf>
    <xf numFmtId="3" fontId="11" fillId="0" borderId="0" xfId="0" applyNumberFormat="1" applyFont="1" applyFill="1" applyAlignment="1">
      <alignment horizontal="right" indent="2"/>
    </xf>
    <xf numFmtId="3" fontId="11" fillId="0" borderId="0" xfId="0" quotePrefix="1" applyNumberFormat="1" applyFont="1" applyFill="1" applyBorder="1" applyAlignment="1">
      <alignment horizontal="right" indent="2"/>
    </xf>
    <xf numFmtId="3" fontId="14" fillId="0" borderId="0" xfId="0" applyNumberFormat="1" applyFont="1" applyFill="1" applyBorder="1" applyAlignment="1">
      <alignment horizontal="right" indent="2"/>
    </xf>
    <xf numFmtId="3" fontId="10" fillId="0" borderId="0" xfId="0" applyNumberFormat="1" applyFont="1" applyFill="1" applyBorder="1" applyAlignment="1">
      <alignment horizontal="right" indent="2"/>
    </xf>
    <xf numFmtId="3" fontId="10" fillId="0" borderId="0" xfId="0" applyNumberFormat="1" applyFont="1" applyFill="1" applyAlignment="1">
      <alignment horizontal="right" indent="2"/>
    </xf>
    <xf numFmtId="168" fontId="0" fillId="0" borderId="0" xfId="0" applyNumberFormat="1" applyAlignment="1">
      <alignment horizontal="center" vertical="center"/>
    </xf>
    <xf numFmtId="3" fontId="11" fillId="0" borderId="11" xfId="0" applyNumberFormat="1" applyFont="1" applyFill="1" applyBorder="1" applyAlignment="1">
      <alignment horizontal="right" indent="2"/>
    </xf>
    <xf numFmtId="14" fontId="10" fillId="0" borderId="11" xfId="0" applyNumberFormat="1" applyFont="1" applyFill="1" applyBorder="1" applyAlignment="1">
      <alignment horizontal="center"/>
    </xf>
    <xf numFmtId="0" fontId="6" fillId="0" borderId="0" xfId="81"/>
    <xf numFmtId="1" fontId="11" fillId="0" borderId="0" xfId="81" applyNumberFormat="1" applyFont="1" applyFill="1" applyBorder="1" applyAlignment="1">
      <alignment horizontal="right" indent="2"/>
    </xf>
    <xf numFmtId="1" fontId="10" fillId="0" borderId="0" xfId="81" applyNumberFormat="1" applyFont="1" applyFill="1" applyBorder="1" applyAlignment="1">
      <alignment horizontal="right" indent="2"/>
    </xf>
    <xf numFmtId="3" fontId="11" fillId="0" borderId="0" xfId="81" applyNumberFormat="1" applyFont="1" applyFill="1" applyBorder="1" applyAlignment="1">
      <alignment horizontal="right" indent="2"/>
    </xf>
    <xf numFmtId="3" fontId="11" fillId="0" borderId="0" xfId="81" applyNumberFormat="1" applyFont="1" applyFill="1" applyAlignment="1">
      <alignment horizontal="right" indent="2"/>
    </xf>
    <xf numFmtId="3" fontId="11" fillId="0" borderId="0" xfId="81" quotePrefix="1" applyNumberFormat="1" applyFont="1" applyFill="1" applyBorder="1" applyAlignment="1">
      <alignment horizontal="right" indent="2"/>
    </xf>
    <xf numFmtId="3" fontId="10" fillId="0" borderId="0" xfId="81" applyNumberFormat="1" applyFont="1" applyFill="1" applyAlignment="1">
      <alignment horizontal="right" indent="2"/>
    </xf>
    <xf numFmtId="0" fontId="10" fillId="0" borderId="0" xfId="81" applyFont="1" applyFill="1" applyBorder="1" applyAlignment="1">
      <alignment horizontal="left" indent="2"/>
    </xf>
    <xf numFmtId="0" fontId="10" fillId="0" borderId="10" xfId="81" applyNumberFormat="1" applyFont="1" applyFill="1" applyBorder="1" applyAlignment="1">
      <alignment horizontal="right" indent="2"/>
    </xf>
    <xf numFmtId="3" fontId="11" fillId="0" borderId="0" xfId="81" quotePrefix="1" applyNumberFormat="1" applyFont="1" applyFill="1" applyAlignment="1">
      <alignment horizontal="right" indent="2"/>
    </xf>
    <xf numFmtId="3" fontId="11" fillId="0" borderId="11" xfId="81" applyNumberFormat="1" applyFont="1" applyFill="1" applyBorder="1" applyAlignment="1">
      <alignment horizontal="right" indent="2"/>
    </xf>
    <xf numFmtId="0" fontId="10" fillId="0" borderId="0" xfId="81" applyNumberFormat="1" applyFont="1" applyFill="1" applyBorder="1" applyAlignment="1">
      <alignment horizontal="right" indent="2"/>
    </xf>
    <xf numFmtId="3" fontId="11" fillId="0" borderId="0" xfId="81" applyNumberFormat="1" applyFont="1" applyFill="1" applyAlignment="1">
      <alignment horizontal="right" indent="2"/>
    </xf>
    <xf numFmtId="3" fontId="10" fillId="0" borderId="0" xfId="81" applyNumberFormat="1" applyFont="1" applyFill="1" applyAlignment="1">
      <alignment horizontal="right" indent="2"/>
    </xf>
    <xf numFmtId="3" fontId="43" fillId="0" borderId="0" xfId="81" applyNumberFormat="1" applyFont="1" applyAlignment="1">
      <alignment horizontal="left" indent="2"/>
    </xf>
    <xf numFmtId="3" fontId="11" fillId="0" borderId="0" xfId="81" applyNumberFormat="1" applyFont="1" applyFill="1" applyAlignment="1">
      <alignment horizontal="right" indent="1"/>
    </xf>
    <xf numFmtId="1" fontId="11" fillId="0" borderId="11" xfId="81" applyNumberFormat="1" applyFont="1" applyFill="1" applyBorder="1" applyAlignment="1">
      <alignment horizontal="right" indent="2"/>
    </xf>
    <xf numFmtId="3" fontId="11" fillId="0" borderId="0" xfId="553" applyNumberFormat="1" applyFont="1" applyFill="1" applyAlignment="1">
      <alignment horizontal="right" indent="1"/>
    </xf>
    <xf numFmtId="3" fontId="11" fillId="0" borderId="0" xfId="193" applyNumberFormat="1" applyFont="1" applyFill="1" applyAlignment="1">
      <alignment horizontal="right" indent="1"/>
    </xf>
    <xf numFmtId="3" fontId="11" fillId="0" borderId="0" xfId="193" quotePrefix="1" applyNumberFormat="1" applyFont="1" applyFill="1" applyBorder="1" applyAlignment="1">
      <alignment horizontal="right" indent="1"/>
    </xf>
    <xf numFmtId="3" fontId="11" fillId="0" borderId="11" xfId="193" applyNumberFormat="1" applyFont="1" applyFill="1" applyBorder="1" applyAlignment="1">
      <alignment horizontal="right" indent="1"/>
    </xf>
    <xf numFmtId="3" fontId="10" fillId="0" borderId="0" xfId="522" applyNumberFormat="1" applyFont="1" applyFill="1" applyAlignment="1">
      <alignment horizontal="right" indent="1"/>
    </xf>
    <xf numFmtId="3" fontId="11" fillId="0" borderId="0" xfId="522" applyNumberFormat="1" applyFont="1" applyFill="1" applyAlignment="1">
      <alignment horizontal="right" indent="1"/>
    </xf>
    <xf numFmtId="0" fontId="10" fillId="0" borderId="10" xfId="81" applyNumberFormat="1" applyFont="1" applyFill="1" applyBorder="1" applyAlignment="1">
      <alignment horizontal="right" indent="1"/>
    </xf>
    <xf numFmtId="3" fontId="10" fillId="0" borderId="0" xfId="553" applyNumberFormat="1" applyFont="1" applyFill="1" applyAlignment="1">
      <alignment horizontal="right" indent="1"/>
    </xf>
    <xf numFmtId="1" fontId="11" fillId="0" borderId="0" xfId="81" applyNumberFormat="1" applyFont="1" applyFill="1" applyBorder="1" applyAlignment="1">
      <alignment horizontal="left" wrapText="1" indent="1"/>
    </xf>
    <xf numFmtId="3" fontId="11" fillId="0" borderId="0" xfId="81" applyNumberFormat="1" applyFont="1" applyFill="1" applyBorder="1" applyAlignment="1">
      <alignment horizontal="right" indent="2"/>
    </xf>
    <xf numFmtId="3" fontId="10" fillId="0" borderId="0" xfId="81" applyNumberFormat="1" applyFont="1" applyFill="1" applyBorder="1" applyAlignment="1">
      <alignment horizontal="right" indent="2"/>
    </xf>
    <xf numFmtId="3" fontId="10" fillId="0" borderId="0" xfId="81" applyNumberFormat="1" applyFont="1" applyFill="1" applyAlignment="1">
      <alignment horizontal="right" indent="2"/>
    </xf>
    <xf numFmtId="3" fontId="10" fillId="0" borderId="11" xfId="81" applyNumberFormat="1" applyFont="1" applyFill="1" applyBorder="1" applyAlignment="1">
      <alignment horizontal="right" indent="2"/>
    </xf>
    <xf numFmtId="1" fontId="10" fillId="0" borderId="0" xfId="81" applyNumberFormat="1" applyFont="1" applyFill="1" applyBorder="1" applyAlignment="1">
      <alignment horizontal="left" indent="1"/>
    </xf>
    <xf numFmtId="0" fontId="10" fillId="0" borderId="10" xfId="81" applyNumberFormat="1" applyFont="1" applyFill="1" applyBorder="1" applyAlignment="1">
      <alignment horizontal="right" indent="2"/>
    </xf>
    <xf numFmtId="3" fontId="11" fillId="0" borderId="0" xfId="81" applyNumberFormat="1" applyFont="1" applyFill="1" applyAlignment="1">
      <alignment horizontal="right" indent="1"/>
    </xf>
    <xf numFmtId="3" fontId="10" fillId="0" borderId="0" xfId="81" applyNumberFormat="1" applyFont="1" applyFill="1" applyAlignment="1">
      <alignment horizontal="right" indent="1"/>
    </xf>
    <xf numFmtId="3" fontId="10" fillId="0" borderId="11" xfId="81" applyNumberFormat="1" applyFont="1" applyFill="1" applyBorder="1" applyAlignment="1">
      <alignment horizontal="right" indent="1"/>
    </xf>
    <xf numFmtId="3" fontId="11" fillId="0" borderId="0" xfId="193" applyNumberFormat="1" applyFont="1" applyFill="1" applyAlignment="1">
      <alignment horizontal="right" indent="1"/>
    </xf>
    <xf numFmtId="3" fontId="11" fillId="0" borderId="0" xfId="439" applyNumberFormat="1" applyFont="1" applyFill="1" applyAlignment="1">
      <alignment horizontal="right" indent="1"/>
    </xf>
    <xf numFmtId="3" fontId="10" fillId="0" borderId="0" xfId="193" applyNumberFormat="1" applyFont="1" applyFill="1" applyAlignment="1">
      <alignment horizontal="right" indent="1"/>
    </xf>
    <xf numFmtId="3" fontId="10" fillId="0" borderId="0" xfId="439" applyNumberFormat="1" applyFont="1" applyFill="1" applyAlignment="1">
      <alignment horizontal="right" indent="1"/>
    </xf>
    <xf numFmtId="166" fontId="11" fillId="0" borderId="0" xfId="81" applyNumberFormat="1" applyFont="1" applyFill="1" applyBorder="1" applyAlignment="1">
      <alignment horizontal="right" indent="2"/>
    </xf>
    <xf numFmtId="166" fontId="10" fillId="0" borderId="12" xfId="81" applyNumberFormat="1" applyFont="1" applyFill="1" applyBorder="1" applyAlignment="1">
      <alignment horizontal="right" indent="2"/>
    </xf>
    <xf numFmtId="166" fontId="10" fillId="0" borderId="0" xfId="81" applyNumberFormat="1" applyFont="1" applyFill="1" applyBorder="1" applyAlignment="1">
      <alignment horizontal="right" indent="2"/>
    </xf>
    <xf numFmtId="166" fontId="10" fillId="0" borderId="11" xfId="81" applyNumberFormat="1" applyFont="1" applyFill="1" applyBorder="1" applyAlignment="1">
      <alignment horizontal="right" indent="2"/>
    </xf>
    <xf numFmtId="0" fontId="10" fillId="0" borderId="10" xfId="81" applyNumberFormat="1" applyFont="1" applyFill="1" applyBorder="1" applyAlignment="1">
      <alignment horizontal="right" indent="2"/>
    </xf>
    <xf numFmtId="168" fontId="10" fillId="0" borderId="0" xfId="0" applyNumberFormat="1" applyFont="1" applyFill="1" applyBorder="1" applyAlignment="1">
      <alignment horizontal="right" indent="2"/>
    </xf>
    <xf numFmtId="164" fontId="11" fillId="0" borderId="0" xfId="81" applyNumberFormat="1" applyFont="1" applyFill="1" applyBorder="1" applyAlignment="1">
      <alignment horizontal="right" indent="2"/>
    </xf>
    <xf numFmtId="164" fontId="11" fillId="0" borderId="0" xfId="81" applyNumberFormat="1" applyFont="1" applyFill="1" applyBorder="1" applyAlignment="1">
      <alignment horizontal="right" wrapText="1" indent="2"/>
    </xf>
    <xf numFmtId="164" fontId="11" fillId="0" borderId="0" xfId="81" quotePrefix="1" applyNumberFormat="1" applyFont="1" applyFill="1" applyBorder="1" applyAlignment="1">
      <alignment horizontal="right" wrapText="1" indent="2"/>
    </xf>
    <xf numFmtId="164" fontId="10" fillId="0" borderId="0" xfId="81" applyNumberFormat="1" applyFont="1" applyFill="1" applyBorder="1" applyAlignment="1">
      <alignment horizontal="right" indent="2"/>
    </xf>
    <xf numFmtId="166" fontId="10" fillId="0" borderId="0" xfId="81" applyNumberFormat="1" applyFont="1" applyFill="1" applyAlignment="1">
      <alignment horizontal="right" indent="2"/>
    </xf>
    <xf numFmtId="164" fontId="10" fillId="0" borderId="11" xfId="81" applyNumberFormat="1" applyFont="1" applyFill="1" applyBorder="1" applyAlignment="1">
      <alignment horizontal="right" indent="2"/>
    </xf>
    <xf numFmtId="0" fontId="10" fillId="0" borderId="10" xfId="81" applyNumberFormat="1" applyFont="1" applyFill="1" applyBorder="1" applyAlignment="1">
      <alignment horizontal="right" indent="2"/>
    </xf>
    <xf numFmtId="166" fontId="10" fillId="0" borderId="0" xfId="81" applyNumberFormat="1" applyFont="1" applyFill="1" applyBorder="1" applyAlignment="1">
      <alignment horizontal="right" indent="1"/>
    </xf>
    <xf numFmtId="166" fontId="11" fillId="0" borderId="0" xfId="81" applyNumberFormat="1" applyFont="1" applyFill="1" applyBorder="1" applyAlignment="1">
      <alignment horizontal="right" indent="1"/>
    </xf>
    <xf numFmtId="164" fontId="10" fillId="0" borderId="0" xfId="81" applyNumberFormat="1" applyFont="1" applyFill="1" applyBorder="1" applyAlignment="1">
      <alignment horizontal="right" indent="2"/>
    </xf>
    <xf numFmtId="166" fontId="11" fillId="0" borderId="0" xfId="81" applyNumberFormat="1" applyFont="1" applyFill="1" applyBorder="1" applyAlignment="1">
      <alignment horizontal="right" indent="2"/>
    </xf>
    <xf numFmtId="0" fontId="6" fillId="0" borderId="0" xfId="81" applyFill="1" applyAlignment="1">
      <alignment horizontal="right" indent="2"/>
    </xf>
    <xf numFmtId="166" fontId="10" fillId="0" borderId="0" xfId="81" applyNumberFormat="1" applyFont="1" applyFill="1" applyBorder="1" applyAlignment="1">
      <alignment horizontal="right" indent="2"/>
    </xf>
    <xf numFmtId="0" fontId="10" fillId="0" borderId="10" xfId="81" applyFont="1" applyFill="1" applyBorder="1" applyAlignment="1">
      <alignment horizontal="right" indent="2"/>
    </xf>
    <xf numFmtId="166" fontId="11" fillId="0" borderId="0" xfId="608" applyNumberFormat="1" applyFont="1" applyFill="1" applyBorder="1" applyAlignment="1">
      <alignment horizontal="right" indent="2"/>
    </xf>
    <xf numFmtId="166" fontId="11" fillId="0" borderId="0" xfId="81" applyNumberFormat="1" applyFont="1" applyFill="1" applyBorder="1" applyAlignment="1">
      <alignment horizontal="right" wrapText="1" indent="2"/>
    </xf>
    <xf numFmtId="166" fontId="10" fillId="0" borderId="0" xfId="81" applyNumberFormat="1" applyFont="1" applyFill="1" applyBorder="1" applyAlignment="1">
      <alignment horizontal="right" wrapText="1" indent="2"/>
    </xf>
    <xf numFmtId="166" fontId="11" fillId="0" borderId="0" xfId="81" quotePrefix="1" applyNumberFormat="1" applyFont="1" applyFill="1" applyBorder="1" applyAlignment="1">
      <alignment horizontal="right" indent="2"/>
    </xf>
    <xf numFmtId="166" fontId="11" fillId="0" borderId="11" xfId="81" applyNumberFormat="1" applyFont="1" applyFill="1" applyBorder="1" applyAlignment="1">
      <alignment horizontal="right" indent="1"/>
    </xf>
    <xf numFmtId="164" fontId="11" fillId="0" borderId="0" xfId="321" applyNumberFormat="1" applyFont="1" applyFill="1" applyBorder="1" applyAlignment="1">
      <alignment horizontal="right" indent="1"/>
    </xf>
    <xf numFmtId="166" fontId="10" fillId="0" borderId="0" xfId="321" applyNumberFormat="1" applyFont="1" applyFill="1" applyAlignment="1">
      <alignment horizontal="right" indent="1"/>
    </xf>
    <xf numFmtId="166" fontId="11" fillId="0" borderId="0" xfId="321" applyNumberFormat="1" applyFont="1" applyFill="1" applyAlignment="1">
      <alignment horizontal="right" indent="1"/>
    </xf>
    <xf numFmtId="166" fontId="10" fillId="0" borderId="0" xfId="321" applyNumberFormat="1" applyFont="1" applyFill="1" applyBorder="1" applyAlignment="1">
      <alignment horizontal="right" indent="1"/>
    </xf>
    <xf numFmtId="166" fontId="11" fillId="0" borderId="0" xfId="321" applyNumberFormat="1" applyFont="1" applyFill="1" applyBorder="1" applyAlignment="1">
      <alignment horizontal="right" indent="1"/>
    </xf>
    <xf numFmtId="166" fontId="11" fillId="0" borderId="0" xfId="81" applyNumberFormat="1" applyFont="1" applyFill="1" applyBorder="1" applyAlignment="1">
      <alignment horizontal="right" indent="1"/>
    </xf>
    <xf numFmtId="164" fontId="11" fillId="0" borderId="0" xfId="81" applyNumberFormat="1" applyFont="1" applyFill="1" applyBorder="1" applyAlignment="1">
      <alignment horizontal="right" wrapText="1" indent="2"/>
    </xf>
    <xf numFmtId="164" fontId="11" fillId="0" borderId="0" xfId="81" quotePrefix="1" applyNumberFormat="1" applyFont="1" applyFill="1" applyBorder="1" applyAlignment="1">
      <alignment horizontal="right" wrapText="1" indent="2"/>
    </xf>
    <xf numFmtId="0" fontId="10" fillId="0" borderId="10" xfId="81" applyFont="1" applyFill="1" applyBorder="1" applyAlignment="1">
      <alignment horizontal="right" indent="2"/>
    </xf>
    <xf numFmtId="166" fontId="16" fillId="0" borderId="0" xfId="81" applyNumberFormat="1" applyFont="1" applyFill="1" applyBorder="1" applyAlignment="1">
      <alignment horizontal="right" indent="1"/>
    </xf>
    <xf numFmtId="164" fontId="11" fillId="0" borderId="0" xfId="321" applyNumberFormat="1" applyFont="1" applyFill="1" applyBorder="1" applyAlignment="1">
      <alignment horizontal="right" indent="1"/>
    </xf>
    <xf numFmtId="164" fontId="11" fillId="0" borderId="0" xfId="321" applyNumberFormat="1" applyFont="1" applyFill="1" applyBorder="1" applyAlignment="1">
      <alignment horizontal="right" wrapText="1" indent="1"/>
    </xf>
    <xf numFmtId="166" fontId="10" fillId="0" borderId="0" xfId="321" applyNumberFormat="1" applyFont="1" applyFill="1" applyAlignment="1">
      <alignment horizontal="right" indent="1"/>
    </xf>
    <xf numFmtId="164" fontId="10" fillId="0" borderId="11" xfId="321" applyNumberFormat="1" applyFont="1" applyFill="1" applyBorder="1" applyAlignment="1">
      <alignment horizontal="right" indent="1"/>
    </xf>
    <xf numFmtId="164" fontId="10" fillId="0" borderId="12" xfId="321" applyNumberFormat="1" applyFont="1" applyFill="1" applyBorder="1" applyAlignment="1">
      <alignment horizontal="right" indent="1"/>
    </xf>
    <xf numFmtId="164" fontId="10" fillId="0" borderId="0" xfId="321" applyNumberFormat="1" applyFont="1" applyFill="1" applyBorder="1" applyAlignment="1">
      <alignment horizontal="right" wrapText="1" indent="1"/>
    </xf>
    <xf numFmtId="164" fontId="11" fillId="0" borderId="0" xfId="321" quotePrefix="1" applyNumberFormat="1" applyFont="1" applyFill="1" applyBorder="1" applyAlignment="1">
      <alignment horizontal="right" vertical="top" wrapText="1" indent="1"/>
    </xf>
    <xf numFmtId="0" fontId="10" fillId="0" borderId="10" xfId="208" applyNumberFormat="1" applyFont="1" applyFill="1" applyBorder="1" applyAlignment="1">
      <alignment horizontal="right" indent="1"/>
    </xf>
    <xf numFmtId="166" fontId="10" fillId="0" borderId="0" xfId="208" applyNumberFormat="1" applyFont="1" applyFill="1" applyAlignment="1">
      <alignment horizontal="right" indent="1"/>
    </xf>
    <xf numFmtId="164" fontId="11" fillId="0" borderId="0" xfId="208" applyNumberFormat="1" applyFont="1" applyFill="1" applyBorder="1" applyAlignment="1">
      <alignment horizontal="right" indent="1"/>
    </xf>
    <xf numFmtId="164" fontId="11" fillId="0" borderId="11" xfId="208" applyNumberFormat="1" applyFont="1" applyFill="1" applyBorder="1" applyAlignment="1">
      <alignment horizontal="right" indent="1"/>
    </xf>
    <xf numFmtId="0" fontId="10" fillId="0" borderId="10" xfId="81" applyFont="1" applyFill="1" applyBorder="1" applyAlignment="1">
      <alignment horizontal="right" indent="2"/>
    </xf>
    <xf numFmtId="2" fontId="10" fillId="0" borderId="0" xfId="321" applyNumberFormat="1" applyFont="1" applyAlignment="1">
      <alignment horizontal="right" indent="1"/>
    </xf>
    <xf numFmtId="2" fontId="11" fillId="0" borderId="0" xfId="321" applyNumberFormat="1" applyFont="1" applyAlignment="1">
      <alignment horizontal="right" indent="1"/>
    </xf>
    <xf numFmtId="2" fontId="6" fillId="0" borderId="0" xfId="321" applyNumberFormat="1" applyFont="1"/>
    <xf numFmtId="2" fontId="10" fillId="0" borderId="0" xfId="321" applyNumberFormat="1" applyFont="1" applyFill="1" applyBorder="1" applyAlignment="1">
      <alignment horizontal="right" indent="1"/>
    </xf>
    <xf numFmtId="2" fontId="11" fillId="0" borderId="0" xfId="321" applyNumberFormat="1" applyFont="1" applyFill="1" applyBorder="1" applyAlignment="1">
      <alignment horizontal="right" indent="1"/>
    </xf>
    <xf numFmtId="2" fontId="11" fillId="0" borderId="11" xfId="321" applyNumberFormat="1" applyFont="1" applyFill="1" applyBorder="1" applyAlignment="1">
      <alignment horizontal="right" indent="1"/>
    </xf>
    <xf numFmtId="166" fontId="10" fillId="0" borderId="0" xfId="81" applyNumberFormat="1" applyFont="1" applyFill="1" applyBorder="1" applyAlignment="1">
      <alignment horizontal="right" indent="1"/>
    </xf>
    <xf numFmtId="166" fontId="11" fillId="0" borderId="0" xfId="81" applyNumberFormat="1" applyFont="1" applyFill="1" applyBorder="1" applyAlignment="1">
      <alignment horizontal="right" indent="1"/>
    </xf>
    <xf numFmtId="166" fontId="10" fillId="0" borderId="11" xfId="81" applyNumberFormat="1" applyFont="1" applyFill="1" applyBorder="1" applyAlignment="1">
      <alignment horizontal="right" indent="1"/>
    </xf>
    <xf numFmtId="166" fontId="10" fillId="0" borderId="0" xfId="81" applyNumberFormat="1" applyFont="1" applyFill="1" applyAlignment="1">
      <alignment horizontal="right" indent="1"/>
    </xf>
    <xf numFmtId="0" fontId="10" fillId="0" borderId="10" xfId="81" applyFont="1" applyFill="1" applyBorder="1" applyAlignment="1">
      <alignment horizontal="right" indent="1"/>
    </xf>
    <xf numFmtId="166" fontId="10" fillId="0" borderId="0" xfId="81" applyNumberFormat="1" applyFont="1" applyFill="1" applyBorder="1" applyAlignment="1">
      <alignment horizontal="right" indent="1"/>
    </xf>
    <xf numFmtId="166" fontId="11" fillId="0" borderId="0" xfId="81" applyNumberFormat="1" applyFont="1" applyFill="1" applyBorder="1" applyAlignment="1">
      <alignment horizontal="right" indent="1"/>
    </xf>
    <xf numFmtId="0" fontId="10" fillId="0" borderId="10" xfId="81" applyFont="1" applyFill="1" applyBorder="1" applyAlignment="1">
      <alignment horizontal="right" indent="2"/>
    </xf>
    <xf numFmtId="166" fontId="10" fillId="0" borderId="11" xfId="81" applyNumberFormat="1" applyFont="1" applyFill="1" applyBorder="1" applyAlignment="1">
      <alignment horizontal="right" indent="1"/>
    </xf>
    <xf numFmtId="166" fontId="11" fillId="0" borderId="0" xfId="81" applyNumberFormat="1" applyFont="1" applyFill="1" applyBorder="1" applyAlignment="1">
      <alignment horizontal="right" wrapText="1" indent="1"/>
    </xf>
    <xf numFmtId="164" fontId="11" fillId="0" borderId="0" xfId="81" applyNumberFormat="1" applyFont="1" applyFill="1" applyBorder="1" applyAlignment="1">
      <alignment horizontal="right" wrapText="1" indent="2"/>
    </xf>
    <xf numFmtId="166" fontId="11" fillId="0" borderId="0" xfId="81" applyNumberFormat="1" applyFont="1" applyFill="1" applyBorder="1" applyAlignment="1">
      <alignment horizontal="right" indent="2"/>
    </xf>
    <xf numFmtId="0" fontId="10" fillId="0" borderId="10" xfId="81" applyFont="1" applyFill="1" applyBorder="1" applyAlignment="1">
      <alignment horizontal="right" indent="2"/>
    </xf>
    <xf numFmtId="0" fontId="6" fillId="0" borderId="0" xfId="81" applyFill="1" applyBorder="1" applyAlignment="1">
      <alignment horizontal="right" indent="2"/>
    </xf>
    <xf numFmtId="164" fontId="10" fillId="0" borderId="0" xfId="321" applyNumberFormat="1" applyFont="1" applyFill="1" applyBorder="1" applyAlignment="1">
      <alignment horizontal="right" indent="1"/>
    </xf>
    <xf numFmtId="164" fontId="11" fillId="0" borderId="0" xfId="321" applyNumberFormat="1" applyFont="1" applyFill="1" applyBorder="1" applyAlignment="1">
      <alignment horizontal="right" indent="1"/>
    </xf>
    <xf numFmtId="166" fontId="10" fillId="0" borderId="0" xfId="321" applyNumberFormat="1" applyFont="1" applyFill="1" applyAlignment="1">
      <alignment horizontal="right" indent="1"/>
    </xf>
    <xf numFmtId="166" fontId="11" fillId="0" borderId="0" xfId="321" applyNumberFormat="1" applyFont="1" applyFill="1" applyAlignment="1">
      <alignment horizontal="right" indent="1"/>
    </xf>
    <xf numFmtId="164" fontId="11" fillId="0" borderId="0" xfId="321" applyNumberFormat="1" applyFont="1" applyFill="1" applyBorder="1" applyAlignment="1">
      <alignment horizontal="right" vertical="center" wrapText="1" indent="1"/>
    </xf>
    <xf numFmtId="164" fontId="11" fillId="0" borderId="11" xfId="321" applyNumberFormat="1" applyFont="1" applyFill="1" applyBorder="1" applyAlignment="1">
      <alignment horizontal="right" indent="1"/>
    </xf>
    <xf numFmtId="164" fontId="11" fillId="0" borderId="0" xfId="81" applyNumberFormat="1" applyFont="1" applyFill="1" applyBorder="1" applyAlignment="1">
      <alignment horizontal="left" indent="2"/>
    </xf>
    <xf numFmtId="164" fontId="10" fillId="0" borderId="0" xfId="81" applyNumberFormat="1" applyFont="1" applyFill="1" applyBorder="1" applyAlignment="1">
      <alignment horizontal="right" indent="1"/>
    </xf>
    <xf numFmtId="164" fontId="11" fillId="0" borderId="0" xfId="81" applyNumberFormat="1" applyFont="1" applyFill="1" applyBorder="1" applyAlignment="1">
      <alignment horizontal="right" indent="1"/>
    </xf>
    <xf numFmtId="164" fontId="10" fillId="0" borderId="0" xfId="81" applyNumberFormat="1" applyFont="1" applyFill="1" applyBorder="1" applyAlignment="1">
      <alignment horizontal="left" indent="2"/>
    </xf>
    <xf numFmtId="166" fontId="11" fillId="0" borderId="0" xfId="81" applyNumberFormat="1" applyFont="1" applyFill="1" applyAlignment="1">
      <alignment horizontal="right" indent="2"/>
    </xf>
    <xf numFmtId="166" fontId="10" fillId="0" borderId="0" xfId="81" applyNumberFormat="1" applyFont="1" applyFill="1" applyBorder="1" applyAlignment="1">
      <alignment horizontal="right" indent="2"/>
    </xf>
    <xf numFmtId="164" fontId="10" fillId="0" borderId="11" xfId="81" applyNumberFormat="1" applyFont="1" applyFill="1" applyBorder="1" applyAlignment="1">
      <alignment horizontal="right" indent="2"/>
    </xf>
    <xf numFmtId="0" fontId="6" fillId="0" borderId="0" xfId="81" applyFill="1" applyBorder="1" applyAlignment="1">
      <alignment horizontal="right" indent="2"/>
    </xf>
    <xf numFmtId="166" fontId="10" fillId="0" borderId="0" xfId="81" applyNumberFormat="1" applyFont="1" applyFill="1" applyAlignment="1">
      <alignment horizontal="right" indent="1"/>
    </xf>
    <xf numFmtId="0" fontId="10" fillId="0" borderId="10" xfId="81" applyNumberFormat="1" applyFont="1" applyFill="1" applyBorder="1" applyAlignment="1">
      <alignment horizontal="right" indent="2"/>
    </xf>
    <xf numFmtId="164" fontId="11" fillId="0" borderId="0" xfId="321" applyNumberFormat="1" applyFont="1" applyFill="1" applyBorder="1" applyAlignment="1">
      <alignment horizontal="right" wrapText="1" indent="1"/>
    </xf>
    <xf numFmtId="166" fontId="11" fillId="0" borderId="0" xfId="321" applyNumberFormat="1" applyFont="1" applyFill="1" applyBorder="1" applyAlignment="1">
      <alignment horizontal="right" indent="1"/>
    </xf>
    <xf numFmtId="164" fontId="11" fillId="0" borderId="0" xfId="321" applyNumberFormat="1" applyFont="1" applyFill="1" applyBorder="1" applyAlignment="1">
      <alignment horizontal="left" indent="2"/>
    </xf>
    <xf numFmtId="164" fontId="10" fillId="0" borderId="0" xfId="321" applyNumberFormat="1" applyFont="1" applyFill="1" applyBorder="1" applyAlignment="1">
      <alignment horizontal="right" wrapText="1" indent="1"/>
    </xf>
    <xf numFmtId="164" fontId="11" fillId="0" borderId="0" xfId="81" quotePrefix="1" applyNumberFormat="1" applyFont="1" applyFill="1" applyBorder="1" applyAlignment="1">
      <alignment horizontal="right" wrapText="1" indent="1"/>
    </xf>
    <xf numFmtId="164" fontId="11" fillId="0" borderId="0" xfId="81" applyNumberFormat="1" applyFont="1" applyFill="1" applyBorder="1" applyAlignment="1">
      <alignment horizontal="left" wrapText="1" indent="2"/>
    </xf>
    <xf numFmtId="0" fontId="10" fillId="0" borderId="10" xfId="208" applyNumberFormat="1" applyFont="1" applyFill="1" applyBorder="1" applyAlignment="1">
      <alignment horizontal="right" indent="1"/>
    </xf>
    <xf numFmtId="166" fontId="10" fillId="0" borderId="0" xfId="208" applyNumberFormat="1" applyFont="1" applyFill="1" applyAlignment="1">
      <alignment horizontal="right" indent="1"/>
    </xf>
    <xf numFmtId="164" fontId="11" fillId="0" borderId="0" xfId="208" applyNumberFormat="1" applyFont="1" applyFill="1" applyBorder="1" applyAlignment="1">
      <alignment horizontal="right" indent="1"/>
    </xf>
    <xf numFmtId="164" fontId="11" fillId="0" borderId="11" xfId="208" applyNumberFormat="1" applyFont="1" applyFill="1" applyBorder="1" applyAlignment="1">
      <alignment horizontal="right" indent="1"/>
    </xf>
    <xf numFmtId="0" fontId="10" fillId="0" borderId="10" xfId="81" applyFont="1" applyFill="1" applyBorder="1" applyAlignment="1">
      <alignment horizontal="right" indent="2"/>
    </xf>
    <xf numFmtId="166" fontId="10" fillId="0" borderId="0" xfId="321" applyNumberFormat="1" applyFont="1" applyAlignment="1">
      <alignment horizontal="right" indent="1"/>
    </xf>
    <xf numFmtId="166" fontId="11" fillId="0" borderId="0" xfId="321" applyNumberFormat="1" applyFont="1" applyAlignment="1">
      <alignment horizontal="right" indent="1"/>
    </xf>
    <xf numFmtId="166" fontId="11" fillId="0" borderId="11" xfId="321" applyNumberFormat="1" applyFont="1" applyBorder="1" applyAlignment="1">
      <alignment horizontal="right" indent="1"/>
    </xf>
    <xf numFmtId="164" fontId="11" fillId="0" borderId="0" xfId="81" applyNumberFormat="1" applyFont="1" applyFill="1" applyBorder="1" applyAlignment="1">
      <alignment horizontal="right" indent="2"/>
    </xf>
    <xf numFmtId="164" fontId="11" fillId="0" borderId="0" xfId="81" applyNumberFormat="1" applyFont="1" applyFill="1" applyBorder="1" applyAlignment="1">
      <alignment horizontal="right" wrapText="1" indent="2"/>
    </xf>
    <xf numFmtId="164" fontId="11" fillId="0" borderId="11" xfId="81" applyNumberFormat="1" applyFont="1" applyFill="1" applyBorder="1" applyAlignment="1">
      <alignment horizontal="right" indent="2"/>
    </xf>
    <xf numFmtId="2" fontId="11" fillId="0" borderId="0" xfId="81" applyNumberFormat="1" applyFont="1" applyFill="1" applyBorder="1" applyAlignment="1">
      <alignment horizontal="right" wrapText="1" indent="2"/>
    </xf>
    <xf numFmtId="2" fontId="11" fillId="0" borderId="12" xfId="81" applyNumberFormat="1" applyFont="1" applyFill="1" applyBorder="1" applyAlignment="1">
      <alignment horizontal="right" indent="2"/>
    </xf>
    <xf numFmtId="2" fontId="11" fillId="0" borderId="0" xfId="81" applyNumberFormat="1" applyFont="1" applyFill="1" applyBorder="1" applyAlignment="1">
      <alignment horizontal="right" indent="2"/>
    </xf>
    <xf numFmtId="2" fontId="11" fillId="0" borderId="0" xfId="81" applyNumberFormat="1" applyFont="1" applyBorder="1" applyAlignment="1">
      <alignment horizontal="right" indent="2"/>
    </xf>
    <xf numFmtId="168" fontId="10" fillId="0" borderId="10" xfId="81" applyNumberFormat="1" applyFont="1" applyFill="1" applyBorder="1" applyAlignment="1">
      <alignment horizontal="right" indent="2"/>
    </xf>
    <xf numFmtId="164" fontId="11" fillId="0" borderId="0" xfId="81" applyNumberFormat="1" applyFont="1" applyFill="1" applyBorder="1" applyAlignment="1">
      <alignment horizontal="right" indent="2"/>
    </xf>
    <xf numFmtId="164" fontId="11" fillId="0" borderId="11" xfId="81" applyNumberFormat="1" applyFont="1" applyFill="1" applyBorder="1" applyAlignment="1">
      <alignment horizontal="right" indent="2"/>
    </xf>
    <xf numFmtId="0" fontId="11" fillId="0" borderId="0" xfId="81" applyFont="1" applyFill="1" applyBorder="1" applyAlignment="1">
      <alignment horizontal="right" wrapText="1" indent="2"/>
    </xf>
    <xf numFmtId="2" fontId="11" fillId="0" borderId="0" xfId="81" applyNumberFormat="1" applyFont="1" applyFill="1" applyBorder="1" applyAlignment="1">
      <alignment horizontal="right" indent="2"/>
    </xf>
    <xf numFmtId="168" fontId="10" fillId="0" borderId="10" xfId="81" applyNumberFormat="1" applyFont="1" applyFill="1" applyBorder="1" applyAlignment="1">
      <alignment horizontal="right" indent="2"/>
    </xf>
    <xf numFmtId="2" fontId="6" fillId="0" borderId="0" xfId="81" applyNumberFormat="1" applyFont="1" applyBorder="1" applyAlignment="1">
      <alignment horizontal="right" indent="2"/>
    </xf>
    <xf numFmtId="2" fontId="6" fillId="0" borderId="12" xfId="81" applyNumberFormat="1" applyFont="1" applyBorder="1" applyAlignment="1">
      <alignment horizontal="right" indent="2"/>
    </xf>
    <xf numFmtId="2" fontId="6" fillId="0" borderId="0" xfId="81" applyNumberFormat="1" applyFont="1" applyFill="1" applyBorder="1" applyAlignment="1">
      <alignment horizontal="right" indent="2"/>
    </xf>
    <xf numFmtId="2" fontId="43" fillId="0" borderId="0" xfId="81" applyNumberFormat="1" applyFont="1" applyFill="1" applyBorder="1" applyAlignment="1">
      <alignment horizontal="right" indent="2"/>
    </xf>
    <xf numFmtId="0" fontId="11" fillId="0" borderId="0" xfId="81" applyFont="1" applyBorder="1"/>
    <xf numFmtId="164" fontId="11" fillId="0" borderId="0" xfId="81" applyNumberFormat="1" applyFont="1" applyFill="1" applyBorder="1" applyAlignment="1">
      <alignment horizontal="right" indent="1"/>
    </xf>
    <xf numFmtId="164" fontId="11" fillId="0" borderId="0" xfId="81" applyNumberFormat="1" applyFont="1" applyFill="1" applyBorder="1" applyAlignment="1">
      <alignment horizontal="right" indent="2"/>
    </xf>
    <xf numFmtId="166" fontId="11" fillId="0" borderId="0" xfId="81" applyNumberFormat="1" applyFont="1" applyFill="1" applyBorder="1" applyAlignment="1">
      <alignment horizontal="right" indent="2"/>
    </xf>
    <xf numFmtId="164" fontId="11" fillId="0" borderId="11" xfId="81" applyNumberFormat="1" applyFont="1" applyFill="1" applyBorder="1" applyAlignment="1">
      <alignment horizontal="right" indent="2"/>
    </xf>
    <xf numFmtId="164" fontId="11" fillId="0" borderId="0" xfId="81" quotePrefix="1" applyNumberFormat="1" applyFont="1" applyFill="1" applyBorder="1" applyAlignment="1">
      <alignment horizontal="right" indent="2"/>
    </xf>
    <xf numFmtId="2" fontId="11" fillId="0" borderId="0" xfId="81" applyNumberFormat="1" applyFont="1" applyFill="1" applyBorder="1" applyAlignment="1">
      <alignment horizontal="right" indent="1"/>
    </xf>
    <xf numFmtId="166" fontId="11" fillId="0" borderId="12" xfId="81" applyNumberFormat="1" applyFont="1" applyFill="1" applyBorder="1" applyAlignment="1">
      <alignment horizontal="right" indent="1"/>
    </xf>
    <xf numFmtId="2" fontId="11" fillId="0" borderId="0" xfId="81" applyNumberFormat="1" applyFont="1" applyBorder="1"/>
    <xf numFmtId="0" fontId="11" fillId="0" borderId="15" xfId="81" applyFont="1" applyBorder="1"/>
    <xf numFmtId="0" fontId="11" fillId="0" borderId="12" xfId="81" applyFont="1" applyBorder="1"/>
    <xf numFmtId="2" fontId="11" fillId="0" borderId="12" xfId="81" applyNumberFormat="1" applyFont="1" applyBorder="1" applyAlignment="1">
      <alignment horizontal="right"/>
    </xf>
    <xf numFmtId="0" fontId="11" fillId="0" borderId="12" xfId="81" applyFont="1" applyFill="1" applyBorder="1"/>
    <xf numFmtId="166" fontId="11" fillId="0" borderId="11" xfId="81" applyNumberFormat="1" applyFont="1" applyFill="1" applyBorder="1" applyAlignment="1">
      <alignment horizontal="right" indent="2"/>
    </xf>
    <xf numFmtId="2" fontId="11" fillId="0" borderId="0" xfId="81" applyNumberFormat="1" applyFont="1" applyFill="1" applyBorder="1" applyAlignment="1">
      <alignment horizontal="right" indent="2"/>
    </xf>
    <xf numFmtId="2" fontId="11" fillId="0" borderId="0" xfId="81" quotePrefix="1" applyNumberFormat="1" applyFont="1" applyFill="1" applyBorder="1" applyAlignment="1">
      <alignment horizontal="right" indent="2"/>
    </xf>
    <xf numFmtId="2" fontId="11" fillId="0" borderId="0" xfId="81" applyNumberFormat="1" applyFont="1" applyBorder="1" applyAlignment="1">
      <alignment horizontal="right" indent="2"/>
    </xf>
    <xf numFmtId="164" fontId="11" fillId="0" borderId="0" xfId="81" applyNumberFormat="1" applyFont="1" applyBorder="1" applyAlignment="1">
      <alignment horizontal="right" indent="2"/>
    </xf>
    <xf numFmtId="14" fontId="10" fillId="0" borderId="11" xfId="81" applyNumberFormat="1" applyFont="1" applyFill="1" applyBorder="1" applyAlignment="1">
      <alignment horizontal="center"/>
    </xf>
    <xf numFmtId="14" fontId="10" fillId="0" borderId="10" xfId="81" applyNumberFormat="1" applyFont="1" applyFill="1" applyBorder="1" applyAlignment="1">
      <alignment horizontal="center"/>
    </xf>
    <xf numFmtId="14" fontId="10" fillId="0" borderId="13" xfId="81" applyNumberFormat="1" applyFont="1" applyFill="1" applyBorder="1" applyAlignment="1">
      <alignment horizontal="center"/>
    </xf>
    <xf numFmtId="14" fontId="10" fillId="0" borderId="16" xfId="81" applyNumberFormat="1" applyFont="1" applyFill="1" applyBorder="1" applyAlignment="1">
      <alignment horizontal="center"/>
    </xf>
    <xf numFmtId="166" fontId="11" fillId="0" borderId="11" xfId="81" quotePrefix="1" applyNumberFormat="1" applyFont="1" applyFill="1" applyBorder="1" applyAlignment="1">
      <alignment horizontal="right" indent="2"/>
    </xf>
    <xf numFmtId="166" fontId="11" fillId="0" borderId="14" xfId="81" applyNumberFormat="1" applyFont="1" applyFill="1" applyBorder="1" applyAlignment="1">
      <alignment horizontal="right" indent="2"/>
    </xf>
    <xf numFmtId="2" fontId="11" fillId="0" borderId="14" xfId="81" quotePrefix="1" applyNumberFormat="1" applyFont="1" applyFill="1" applyBorder="1" applyAlignment="1">
      <alignment horizontal="right" indent="2"/>
    </xf>
    <xf numFmtId="166" fontId="11" fillId="0" borderId="18" xfId="81" quotePrefix="1" applyNumberFormat="1" applyFont="1" applyFill="1" applyBorder="1" applyAlignment="1">
      <alignment horizontal="right" indent="2"/>
    </xf>
    <xf numFmtId="164" fontId="11" fillId="0" borderId="11" xfId="81" quotePrefix="1" applyNumberFormat="1" applyFont="1" applyFill="1" applyBorder="1" applyAlignment="1">
      <alignment horizontal="right" indent="2"/>
    </xf>
    <xf numFmtId="166" fontId="11" fillId="0" borderId="12" xfId="81" applyNumberFormat="1" applyFont="1" applyFill="1" applyBorder="1" applyAlignment="1">
      <alignment horizontal="right" indent="2"/>
    </xf>
    <xf numFmtId="2" fontId="11" fillId="0" borderId="12" xfId="81" applyNumberFormat="1" applyFont="1" applyBorder="1" applyAlignment="1">
      <alignment horizontal="right" indent="2"/>
    </xf>
    <xf numFmtId="0" fontId="6" fillId="0" borderId="12" xfId="81" applyBorder="1" applyAlignment="1">
      <alignment horizontal="right" indent="2"/>
    </xf>
    <xf numFmtId="0" fontId="6" fillId="0" borderId="19" xfId="81" applyBorder="1" applyAlignment="1">
      <alignment horizontal="right" indent="2"/>
    </xf>
    <xf numFmtId="2" fontId="11" fillId="0" borderId="11" xfId="81" applyNumberFormat="1" applyFont="1" applyBorder="1" applyAlignment="1">
      <alignment horizontal="right" indent="2"/>
    </xf>
    <xf numFmtId="2" fontId="11" fillId="0" borderId="11" xfId="81" quotePrefix="1" applyNumberFormat="1" applyFont="1" applyFill="1" applyBorder="1" applyAlignment="1">
      <alignment horizontal="right" indent="2"/>
    </xf>
    <xf numFmtId="166" fontId="11" fillId="0" borderId="15" xfId="81" applyNumberFormat="1" applyFont="1" applyFill="1" applyBorder="1" applyAlignment="1">
      <alignment horizontal="right" indent="2"/>
    </xf>
    <xf numFmtId="166" fontId="11" fillId="0" borderId="18" xfId="81" applyNumberFormat="1" applyFont="1" applyFill="1" applyBorder="1" applyAlignment="1">
      <alignment horizontal="right" indent="2"/>
    </xf>
    <xf numFmtId="0" fontId="6" fillId="0" borderId="12" xfId="81" applyBorder="1"/>
    <xf numFmtId="164" fontId="11" fillId="0" borderId="11" xfId="81" applyNumberFormat="1" applyFont="1" applyFill="1" applyBorder="1" applyAlignment="1">
      <alignment horizontal="right" indent="1"/>
    </xf>
    <xf numFmtId="164" fontId="11" fillId="0" borderId="20" xfId="81" applyNumberFormat="1" applyFont="1" applyFill="1" applyBorder="1" applyAlignment="1">
      <alignment horizontal="right" indent="1"/>
    </xf>
    <xf numFmtId="164" fontId="11" fillId="0" borderId="17" xfId="81" quotePrefix="1" applyNumberFormat="1" applyFont="1" applyFill="1" applyBorder="1" applyAlignment="1">
      <alignment horizontal="center"/>
    </xf>
    <xf numFmtId="164" fontId="11" fillId="0" borderId="11" xfId="81" quotePrefix="1" applyNumberFormat="1" applyFont="1" applyFill="1" applyBorder="1" applyAlignment="1">
      <alignment horizontal="center"/>
    </xf>
    <xf numFmtId="164" fontId="11" fillId="0" borderId="12" xfId="81" applyNumberFormat="1" applyFont="1" applyBorder="1"/>
    <xf numFmtId="164" fontId="11" fillId="0" borderId="11" xfId="81" quotePrefix="1" applyNumberFormat="1" applyFont="1" applyFill="1" applyBorder="1" applyAlignment="1">
      <alignment horizontal="right" indent="1"/>
    </xf>
    <xf numFmtId="14" fontId="10" fillId="0" borderId="10" xfId="81" applyNumberFormat="1" applyFont="1" applyFill="1" applyBorder="1" applyAlignment="1">
      <alignment horizontal="center"/>
    </xf>
    <xf numFmtId="14" fontId="10" fillId="0" borderId="16" xfId="81" applyNumberFormat="1" applyFont="1" applyFill="1" applyBorder="1" applyAlignment="1">
      <alignment horizontal="center"/>
    </xf>
    <xf numFmtId="166" fontId="11" fillId="0" borderId="12" xfId="94" applyNumberFormat="1" applyFont="1" applyFill="1" applyBorder="1" applyAlignment="1">
      <alignment horizontal="right" indent="2"/>
    </xf>
    <xf numFmtId="166" fontId="11" fillId="0" borderId="19" xfId="94" applyNumberFormat="1" applyFont="1" applyFill="1" applyBorder="1" applyAlignment="1">
      <alignment horizontal="right" indent="2"/>
    </xf>
    <xf numFmtId="164" fontId="43" fillId="0" borderId="20" xfId="94" applyNumberFormat="1" applyFont="1" applyBorder="1" applyAlignment="1">
      <alignment horizontal="left" indent="2"/>
    </xf>
    <xf numFmtId="164" fontId="43" fillId="0" borderId="17" xfId="94" applyNumberFormat="1" applyFont="1" applyBorder="1" applyAlignment="1">
      <alignment horizontal="left" indent="2"/>
    </xf>
    <xf numFmtId="164" fontId="43" fillId="0" borderId="0" xfId="94" applyNumberFormat="1" applyFont="1" applyBorder="1" applyAlignment="1">
      <alignment horizontal="left" indent="2"/>
    </xf>
    <xf numFmtId="164" fontId="43" fillId="0" borderId="11" xfId="94" applyNumberFormat="1" applyFont="1" applyBorder="1" applyAlignment="1">
      <alignment horizontal="left" indent="2"/>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93" applyFont="1" applyFill="1" applyBorder="1" applyAlignment="1">
      <alignment horizontal="center" wrapText="1"/>
    </xf>
    <xf numFmtId="0" fontId="10" fillId="0" borderId="10" xfId="93" applyFont="1" applyFill="1" applyBorder="1" applyAlignment="1">
      <alignment horizontal="center" wrapText="1"/>
    </xf>
    <xf numFmtId="0" fontId="10" fillId="0" borderId="16" xfId="93" applyFont="1" applyFill="1" applyBorder="1" applyAlignment="1">
      <alignment horizontal="center" wrapText="1"/>
    </xf>
    <xf numFmtId="0" fontId="10" fillId="0" borderId="10" xfId="0" applyFont="1" applyFill="1" applyBorder="1" applyAlignment="1">
      <alignment horizontal="center" vertical="center"/>
    </xf>
    <xf numFmtId="0" fontId="67" fillId="0" borderId="0" xfId="0" applyFont="1"/>
  </cellXfs>
  <cellStyles count="618">
    <cellStyle name="20% - Accent1" xfId="1"/>
    <cellStyle name="20% - Accent1 2" xfId="2"/>
    <cellStyle name="20% - Accent1 2 2" xfId="3"/>
    <cellStyle name="20% - Accent1 2_Betalingsinfrastruktur" xfId="116"/>
    <cellStyle name="20% - Accent1 3" xfId="4"/>
    <cellStyle name="20% - Accent1_Betalingsinfrastruktur" xfId="115"/>
    <cellStyle name="20% - Accent2" xfId="5"/>
    <cellStyle name="20% - Accent2 2" xfId="6"/>
    <cellStyle name="20% - Accent2 2 2" xfId="7"/>
    <cellStyle name="20% - Accent2 2_Betalingsinfrastruktur" xfId="118"/>
    <cellStyle name="20% - Accent2 3" xfId="8"/>
    <cellStyle name="20% - Accent2_Betalingsinfrastruktur" xfId="117"/>
    <cellStyle name="20% - Accent3" xfId="9"/>
    <cellStyle name="20% - Accent3 2" xfId="10"/>
    <cellStyle name="20% - Accent3 2 2" xfId="11"/>
    <cellStyle name="20% - Accent3 2_Betalingsinfrastruktur" xfId="120"/>
    <cellStyle name="20% - Accent3 3" xfId="12"/>
    <cellStyle name="20% - Accent3_Betalingsinfrastruktur" xfId="119"/>
    <cellStyle name="20% - Accent4" xfId="13"/>
    <cellStyle name="20% - Accent4 2" xfId="14"/>
    <cellStyle name="20% - Accent4 2 2" xfId="15"/>
    <cellStyle name="20% - Accent4 2_Betalingsinfrastruktur" xfId="122"/>
    <cellStyle name="20% - Accent4 3" xfId="16"/>
    <cellStyle name="20% - Accent4_Betalingsinfrastruktur" xfId="121"/>
    <cellStyle name="20% - Accent5" xfId="17"/>
    <cellStyle name="20% - Accent5 2" xfId="18"/>
    <cellStyle name="20% - Accent5 2 2" xfId="19"/>
    <cellStyle name="20% - Accent5 2_Betalingsinfrastruktur" xfId="124"/>
    <cellStyle name="20% - Accent5 3" xfId="20"/>
    <cellStyle name="20% - Accent5_Betalingsinfrastruktur" xfId="123"/>
    <cellStyle name="20% - Accent6" xfId="21"/>
    <cellStyle name="20% - Accent6 2" xfId="22"/>
    <cellStyle name="20% - Accent6 2 2" xfId="23"/>
    <cellStyle name="20% - Accent6 2_Betalingsinfrastruktur" xfId="126"/>
    <cellStyle name="20% - Accent6 3" xfId="24"/>
    <cellStyle name="20% - Accent6_Betalingsinfrastruktur" xfId="125"/>
    <cellStyle name="40% - Accent1" xfId="25"/>
    <cellStyle name="40% - Accent1 2" xfId="26"/>
    <cellStyle name="40% - Accent1 2 2" xfId="27"/>
    <cellStyle name="40% - Accent1 2_Betalingsinfrastruktur" xfId="128"/>
    <cellStyle name="40% - Accent1 3" xfId="28"/>
    <cellStyle name="40% - Accent1_Betalingsinfrastruktur" xfId="127"/>
    <cellStyle name="40% - Accent2" xfId="29"/>
    <cellStyle name="40% - Accent2 2" xfId="30"/>
    <cellStyle name="40% - Accent2 2 2" xfId="31"/>
    <cellStyle name="40% - Accent2 2_Betalingsinfrastruktur" xfId="130"/>
    <cellStyle name="40% - Accent2 3" xfId="32"/>
    <cellStyle name="40% - Accent2_Betalingsinfrastruktur" xfId="129"/>
    <cellStyle name="40% - Accent3" xfId="33"/>
    <cellStyle name="40% - Accent3 2" xfId="34"/>
    <cellStyle name="40% - Accent3 2 2" xfId="35"/>
    <cellStyle name="40% - Accent3 2_Betalingsinfrastruktur" xfId="132"/>
    <cellStyle name="40% - Accent3 3" xfId="36"/>
    <cellStyle name="40% - Accent3_Betalingsinfrastruktur" xfId="131"/>
    <cellStyle name="40% - Accent4" xfId="37"/>
    <cellStyle name="40% - Accent4 2" xfId="38"/>
    <cellStyle name="40% - Accent4 2 2" xfId="39"/>
    <cellStyle name="40% - Accent4 2_Betalingsinfrastruktur" xfId="134"/>
    <cellStyle name="40% - Accent4 3" xfId="40"/>
    <cellStyle name="40% - Accent4_Betalingsinfrastruktur" xfId="133"/>
    <cellStyle name="40% - Accent5" xfId="41"/>
    <cellStyle name="40% - Accent5 2" xfId="42"/>
    <cellStyle name="40% - Accent5 2 2" xfId="43"/>
    <cellStyle name="40% - Accent5 2_Betalingsinfrastruktur" xfId="136"/>
    <cellStyle name="40% - Accent5 3" xfId="44"/>
    <cellStyle name="40% - Accent5_Betalingsinfrastruktur" xfId="135"/>
    <cellStyle name="40% - Accent6" xfId="45"/>
    <cellStyle name="40% - Accent6 2" xfId="46"/>
    <cellStyle name="40% - Accent6 2 2" xfId="47"/>
    <cellStyle name="40% - Accent6 2_Betalingsinfrastruktur" xfId="138"/>
    <cellStyle name="40% - Accent6 3" xfId="48"/>
    <cellStyle name="40% - Accent6_Betalingsinfrastruktur" xfId="137"/>
    <cellStyle name="60% - Accent1" xfId="49"/>
    <cellStyle name="60% - Accent1 2" xfId="139"/>
    <cellStyle name="60% - Accent2" xfId="50"/>
    <cellStyle name="60% - Accent2 2" xfId="140"/>
    <cellStyle name="60% - Accent3" xfId="51"/>
    <cellStyle name="60% - Accent3 2" xfId="141"/>
    <cellStyle name="60% - Accent4" xfId="52"/>
    <cellStyle name="60% - Accent4 2" xfId="142"/>
    <cellStyle name="60% - Accent5" xfId="53"/>
    <cellStyle name="60% - Accent5 2" xfId="143"/>
    <cellStyle name="60% - Accent6" xfId="54"/>
    <cellStyle name="60% - Accent6 2" xfId="144"/>
    <cellStyle name="Accent1" xfId="55"/>
    <cellStyle name="Accent1 2" xfId="145"/>
    <cellStyle name="Accent2" xfId="56"/>
    <cellStyle name="Accent2 2" xfId="146"/>
    <cellStyle name="Accent3" xfId="57"/>
    <cellStyle name="Accent3 2" xfId="147"/>
    <cellStyle name="Accent4" xfId="58"/>
    <cellStyle name="Accent4 2" xfId="148"/>
    <cellStyle name="Accent5" xfId="59"/>
    <cellStyle name="Accent5 2" xfId="149"/>
    <cellStyle name="Accent6" xfId="60"/>
    <cellStyle name="Accent6 2" xfId="150"/>
    <cellStyle name="Bad" xfId="61"/>
    <cellStyle name="Bad 2" xfId="151"/>
    <cellStyle name="Calculation" xfId="62"/>
    <cellStyle name="Calculation 2" xfId="152"/>
    <cellStyle name="Check Cell" xfId="63"/>
    <cellStyle name="Check Cell 2" xfId="153"/>
    <cellStyle name="Comma" xfId="110" builtinId="3"/>
    <cellStyle name="Comma 2" xfId="154"/>
    <cellStyle name="Comma 2 2" xfId="155"/>
    <cellStyle name="Comma 2 2 2" xfId="411"/>
    <cellStyle name="Comma 2 3" xfId="410"/>
    <cellStyle name="Comma 2_Betalingsinfrastruktur" xfId="523"/>
    <cellStyle name="Comma 3" xfId="156"/>
    <cellStyle name="Comma 3 2" xfId="157"/>
    <cellStyle name="Comma 3 2 2" xfId="413"/>
    <cellStyle name="Comma 3 3" xfId="412"/>
    <cellStyle name="Comma 3_Betalingsinfrastruktur" xfId="524"/>
    <cellStyle name="Comma 4" xfId="158"/>
    <cellStyle name="Comma 4 2" xfId="414"/>
    <cellStyle name="Comma 5" xfId="404"/>
    <cellStyle name="Explanatory Text" xfId="64"/>
    <cellStyle name="Explanatory Text 2" xfId="159"/>
    <cellStyle name="Forside overskrift 1" xfId="65"/>
    <cellStyle name="Forside overskrift 1 2" xfId="66"/>
    <cellStyle name="Forside overskrift 1 3" xfId="160"/>
    <cellStyle name="Forside overskrift 1 3 2" xfId="209"/>
    <cellStyle name="Forside overskrift 1 3_Betalingsinfrastruktur" xfId="525"/>
    <cellStyle name="Forside overskrift 1 4" xfId="210"/>
    <cellStyle name="Forside overskrift 1_Betalingsinfrastruktur" xfId="526"/>
    <cellStyle name="Forside overskrift 2" xfId="67"/>
    <cellStyle name="Forside overskrift 2 2" xfId="68"/>
    <cellStyle name="Forside overskrift 2 3" xfId="161"/>
    <cellStyle name="Forside overskrift 2 3 2" xfId="211"/>
    <cellStyle name="Forside overskrift 2 3_Betalingsinfrastruktur" xfId="527"/>
    <cellStyle name="Forside overskrift 2 4" xfId="212"/>
    <cellStyle name="Forside overskrift 2_Betalingsinfrastruktur" xfId="528"/>
    <cellStyle name="Good" xfId="69"/>
    <cellStyle name="Good 2" xfId="162"/>
    <cellStyle name="Heading 1" xfId="70"/>
    <cellStyle name="Heading 1 2" xfId="163"/>
    <cellStyle name="Heading 2" xfId="71"/>
    <cellStyle name="Heading 2 2" xfId="164"/>
    <cellStyle name="Heading 3" xfId="72"/>
    <cellStyle name="Heading 3 2" xfId="165"/>
    <cellStyle name="Heading 4" xfId="73"/>
    <cellStyle name="Heading 4 2" xfId="166"/>
    <cellStyle name="Hyperkobling 2" xfId="75"/>
    <cellStyle name="Hyperkobling 2 2" xfId="167"/>
    <cellStyle name="Hyperkobling 2_NBtabeller til publ" xfId="213"/>
    <cellStyle name="Hyperkobling 3" xfId="76"/>
    <cellStyle name="Hyperkobling 3 2" xfId="398"/>
    <cellStyle name="Hyperkobling 4" xfId="77"/>
    <cellStyle name="Hyperkobling 4 2" xfId="399"/>
    <cellStyle name="Hyperlink" xfId="74" builtinId="8"/>
    <cellStyle name="Hyperlink 2" xfId="168"/>
    <cellStyle name="Hyperlink 2 2" xfId="169"/>
    <cellStyle name="Hyperlink 2_Betalingsinfrastruktur" xfId="529"/>
    <cellStyle name="Hyperlink 3" xfId="214"/>
    <cellStyle name="Input" xfId="78"/>
    <cellStyle name="Input 2" xfId="170"/>
    <cellStyle name="Komma 2" xfId="171"/>
    <cellStyle name="Komma 2 2" xfId="172"/>
    <cellStyle name="Komma 2 2 2" xfId="417"/>
    <cellStyle name="Komma 2 3" xfId="416"/>
    <cellStyle name="Komma 2_Betalingsinfrastruktur" xfId="530"/>
    <cellStyle name="Linked Cell" xfId="79"/>
    <cellStyle name="Linked Cell 2" xfId="173"/>
    <cellStyle name="Neutral" xfId="80"/>
    <cellStyle name="Neutral 2" xfId="174"/>
    <cellStyle name="Normal" xfId="0" builtinId="0"/>
    <cellStyle name="Normal 10" xfId="81"/>
    <cellStyle name="Normal 11" xfId="82"/>
    <cellStyle name="Normal 12" xfId="83"/>
    <cellStyle name="Normal 2" xfId="84"/>
    <cellStyle name="Normal 2 10" xfId="215"/>
    <cellStyle name="Normal 2 10 2" xfId="395"/>
    <cellStyle name="Normal 2 10 2 2" xfId="553"/>
    <cellStyle name="Normal 2 10 3" xfId="420"/>
    <cellStyle name="Normal 2 10_Betalingsinfrastruktur" xfId="322"/>
    <cellStyle name="Normal 2 10_Betalingsinfrastruktur 2" xfId="522"/>
    <cellStyle name="Normal 2 11" xfId="216"/>
    <cellStyle name="Normal 2 11 2" xfId="421"/>
    <cellStyle name="Normal 2 12" xfId="347"/>
    <cellStyle name="Normal 2 12 2" xfId="554"/>
    <cellStyle name="Normal 2 13" xfId="401"/>
    <cellStyle name="Normal 2 14" xfId="415"/>
    <cellStyle name="Normal 2 15" xfId="615"/>
    <cellStyle name="Normal 2 16" xfId="402"/>
    <cellStyle name="Normal 2 17" xfId="616"/>
    <cellStyle name="Normal 2 18" xfId="408"/>
    <cellStyle name="Normal 2 19" xfId="611"/>
    <cellStyle name="Normal 2 2" xfId="85"/>
    <cellStyle name="Normal 2 2 10" xfId="217"/>
    <cellStyle name="Normal 2 2 10 2" xfId="422"/>
    <cellStyle name="Normal 2 2 11" xfId="348"/>
    <cellStyle name="Normal 2 2 11 2" xfId="555"/>
    <cellStyle name="Normal 2 2 2" xfId="86"/>
    <cellStyle name="Normal 2 2 2 2" xfId="87"/>
    <cellStyle name="Normal 2 2 2_Betalingsinfrastruktur" xfId="177"/>
    <cellStyle name="Normal 2 2 3" xfId="88"/>
    <cellStyle name="Normal 2 2 3 2" xfId="178"/>
    <cellStyle name="Normal 2 2 3 3" xfId="179"/>
    <cellStyle name="Normal 2 2 3 3 2" xfId="180"/>
    <cellStyle name="Normal 2 2 3 3 2 2" xfId="218"/>
    <cellStyle name="Normal 2 2 3 3 2 2 2" xfId="219"/>
    <cellStyle name="Normal 2 2 3 3 2 2 2 2" xfId="424"/>
    <cellStyle name="Normal 2 2 3 3 2 2 3" xfId="393"/>
    <cellStyle name="Normal 2 2 3 3 2 2 3 2" xfId="556"/>
    <cellStyle name="Normal 2 2 3 3 2 2 4" xfId="423"/>
    <cellStyle name="Normal 2 2 3 3 2 2_Betalingsinfrastruktur" xfId="323"/>
    <cellStyle name="Normal 2 2 3 3 2 3" xfId="220"/>
    <cellStyle name="Normal 2 2 3 3 2 3 2" xfId="425"/>
    <cellStyle name="Normal 2 2 3 3 2 4" xfId="221"/>
    <cellStyle name="Normal 2 2 3 3 2 4 2" xfId="426"/>
    <cellStyle name="Normal 2 2 3 3 2 5" xfId="369"/>
    <cellStyle name="Normal 2 2 3 3 2 5 2" xfId="557"/>
    <cellStyle name="Normal 2 2 3 3 2_Betalingsinfrastruktur" xfId="531"/>
    <cellStyle name="Normal 2 2 3 3 3" xfId="222"/>
    <cellStyle name="Normal 2 2 3 3 3 2" xfId="223"/>
    <cellStyle name="Normal 2 2 3 3 3 2 2" xfId="428"/>
    <cellStyle name="Normal 2 2 3 3 3 3" xfId="381"/>
    <cellStyle name="Normal 2 2 3 3 3 3 2" xfId="558"/>
    <cellStyle name="Normal 2 2 3 3 3 4" xfId="427"/>
    <cellStyle name="Normal 2 2 3 3 3_Betalingsinfrastruktur" xfId="324"/>
    <cellStyle name="Normal 2 2 3 3 4" xfId="224"/>
    <cellStyle name="Normal 2 2 3 3 4 2" xfId="429"/>
    <cellStyle name="Normal 2 2 3 3 5" xfId="225"/>
    <cellStyle name="Normal 2 2 3 3 5 2" xfId="430"/>
    <cellStyle name="Normal 2 2 3 3 6" xfId="357"/>
    <cellStyle name="Normal 2 2 3 3 6 2" xfId="559"/>
    <cellStyle name="Normal 2 2 3 3_Betalingsinfrastruktur" xfId="532"/>
    <cellStyle name="Normal 2 2 3 4" xfId="181"/>
    <cellStyle name="Normal 2 2 3 4 2" xfId="226"/>
    <cellStyle name="Normal 2 2 3 4 2 2" xfId="227"/>
    <cellStyle name="Normal 2 2 3 4 2 2 2" xfId="432"/>
    <cellStyle name="Normal 2 2 3 4 2 3" xfId="387"/>
    <cellStyle name="Normal 2 2 3 4 2 3 2" xfId="560"/>
    <cellStyle name="Normal 2 2 3 4 2 4" xfId="431"/>
    <cellStyle name="Normal 2 2 3 4 2_Betalingsinfrastruktur" xfId="325"/>
    <cellStyle name="Normal 2 2 3 4 3" xfId="228"/>
    <cellStyle name="Normal 2 2 3 4 3 2" xfId="433"/>
    <cellStyle name="Normal 2 2 3 4 4" xfId="229"/>
    <cellStyle name="Normal 2 2 3 4 4 2" xfId="434"/>
    <cellStyle name="Normal 2 2 3 4 5" xfId="363"/>
    <cellStyle name="Normal 2 2 3 4 5 2" xfId="561"/>
    <cellStyle name="Normal 2 2 3 4_Betalingsinfrastruktur" xfId="533"/>
    <cellStyle name="Normal 2 2 3 5" xfId="230"/>
    <cellStyle name="Normal 2 2 3 5 2" xfId="231"/>
    <cellStyle name="Normal 2 2 3 5 2 2" xfId="436"/>
    <cellStyle name="Normal 2 2 3 5 3" xfId="375"/>
    <cellStyle name="Normal 2 2 3 5 3 2" xfId="562"/>
    <cellStyle name="Normal 2 2 3 5 4" xfId="435"/>
    <cellStyle name="Normal 2 2 3 5_Betalingsinfrastruktur" xfId="326"/>
    <cellStyle name="Normal 2 2 3 6" xfId="232"/>
    <cellStyle name="Normal 2 2 3 6 2" xfId="437"/>
    <cellStyle name="Normal 2 2 3 7" xfId="233"/>
    <cellStyle name="Normal 2 2 3 7 2" xfId="438"/>
    <cellStyle name="Normal 2 2 3 8" xfId="351"/>
    <cellStyle name="Normal 2 2 3 8 2" xfId="563"/>
    <cellStyle name="Normal 2 2 3_Betalingsinfrastruktur" xfId="534"/>
    <cellStyle name="Normal 2 2 3_Utvikltrekk 3" xfId="439"/>
    <cellStyle name="Normal 2 2 4" xfId="182"/>
    <cellStyle name="Normal 2 2 4 2" xfId="183"/>
    <cellStyle name="Normal 2 2 4 2 2" xfId="234"/>
    <cellStyle name="Normal 2 2 4 2 2 2" xfId="235"/>
    <cellStyle name="Normal 2 2 4 2 2 2 2" xfId="441"/>
    <cellStyle name="Normal 2 2 4 2 2 3" xfId="390"/>
    <cellStyle name="Normal 2 2 4 2 2 3 2" xfId="564"/>
    <cellStyle name="Normal 2 2 4 2 2 4" xfId="440"/>
    <cellStyle name="Normal 2 2 4 2 2_Betalingsinfrastruktur" xfId="327"/>
    <cellStyle name="Normal 2 2 4 2 3" xfId="236"/>
    <cellStyle name="Normal 2 2 4 2 3 2" xfId="442"/>
    <cellStyle name="Normal 2 2 4 2 4" xfId="237"/>
    <cellStyle name="Normal 2 2 4 2 4 2" xfId="443"/>
    <cellStyle name="Normal 2 2 4 2 5" xfId="366"/>
    <cellStyle name="Normal 2 2 4 2 5 2" xfId="565"/>
    <cellStyle name="Normal 2 2 4 2_Betalingsinfrastruktur" xfId="535"/>
    <cellStyle name="Normal 2 2 4 3" xfId="238"/>
    <cellStyle name="Normal 2 2 4 3 2" xfId="239"/>
    <cellStyle name="Normal 2 2 4 3 2 2" xfId="445"/>
    <cellStyle name="Normal 2 2 4 3 3" xfId="378"/>
    <cellStyle name="Normal 2 2 4 3 3 2" xfId="566"/>
    <cellStyle name="Normal 2 2 4 3 4" xfId="444"/>
    <cellStyle name="Normal 2 2 4 3_Betalingsinfrastruktur" xfId="328"/>
    <cellStyle name="Normal 2 2 4 4" xfId="240"/>
    <cellStyle name="Normal 2 2 4 4 2" xfId="446"/>
    <cellStyle name="Normal 2 2 4 5" xfId="241"/>
    <cellStyle name="Normal 2 2 4 5 2" xfId="447"/>
    <cellStyle name="Normal 2 2 4 6" xfId="354"/>
    <cellStyle name="Normal 2 2 4 6 2" xfId="567"/>
    <cellStyle name="Normal 2 2 4_Betalingsinfrastruktur" xfId="536"/>
    <cellStyle name="Normal 2 2 5" xfId="184"/>
    <cellStyle name="Normal 2 2 5 2" xfId="242"/>
    <cellStyle name="Normal 2 2 5 2 2" xfId="243"/>
    <cellStyle name="Normal 2 2 5 2 2 2" xfId="449"/>
    <cellStyle name="Normal 2 2 5 2 3" xfId="384"/>
    <cellStyle name="Normal 2 2 5 2 3 2" xfId="568"/>
    <cellStyle name="Normal 2 2 5 2 4" xfId="448"/>
    <cellStyle name="Normal 2 2 5 2_Betalingsinfrastruktur" xfId="329"/>
    <cellStyle name="Normal 2 2 5 3" xfId="244"/>
    <cellStyle name="Normal 2 2 5 3 2" xfId="450"/>
    <cellStyle name="Normal 2 2 5 4" xfId="245"/>
    <cellStyle name="Normal 2 2 5 4 2" xfId="451"/>
    <cellStyle name="Normal 2 2 5 5" xfId="360"/>
    <cellStyle name="Normal 2 2 5 5 2" xfId="569"/>
    <cellStyle name="Normal 2 2 5_Betalingsinfrastruktur" xfId="537"/>
    <cellStyle name="Normal 2 2 6" xfId="246"/>
    <cellStyle name="Normal 2 2 6 2" xfId="247"/>
    <cellStyle name="Normal 2 2 6 2 2" xfId="453"/>
    <cellStyle name="Normal 2 2 6 3" xfId="372"/>
    <cellStyle name="Normal 2 2 6 3 2" xfId="570"/>
    <cellStyle name="Normal 2 2 6 4" xfId="452"/>
    <cellStyle name="Normal 2 2 6_Betalingsinfrastruktur" xfId="330"/>
    <cellStyle name="Normal 2 2 7" xfId="248"/>
    <cellStyle name="Normal 2 2 7 2" xfId="454"/>
    <cellStyle name="Normal 2 2 8" xfId="249"/>
    <cellStyle name="Normal 2 2 8 2" xfId="455"/>
    <cellStyle name="Normal 2 2 9" xfId="250"/>
    <cellStyle name="Normal 2 2 9 2" xfId="456"/>
    <cellStyle name="Normal 2 2_Betalingsinfrastruktur" xfId="176"/>
    <cellStyle name="Normal 2 20" xfId="418"/>
    <cellStyle name="Normal 2 21" xfId="609"/>
    <cellStyle name="Normal 2 22" xfId="617"/>
    <cellStyle name="Normal 2 23" xfId="608"/>
    <cellStyle name="Normal 2 24" xfId="605"/>
    <cellStyle name="Normal 2 25" xfId="409"/>
    <cellStyle name="Normal 2 26" xfId="604"/>
    <cellStyle name="Normal 2 27" xfId="400"/>
    <cellStyle name="Normal 2 28" xfId="419"/>
    <cellStyle name="Normal 2 29" xfId="612"/>
    <cellStyle name="Normal 2 3" xfId="89"/>
    <cellStyle name="Normal 2 3 2" xfId="90"/>
    <cellStyle name="Normal 2 3_Betalingsinfrastruktur" xfId="185"/>
    <cellStyle name="Normal 2 30" xfId="396"/>
    <cellStyle name="Normal 2 31" xfId="603"/>
    <cellStyle name="Normal 2 32" xfId="606"/>
    <cellStyle name="Normal 2 33" xfId="607"/>
    <cellStyle name="Normal 2 34" xfId="403"/>
    <cellStyle name="Normal 2 35" xfId="614"/>
    <cellStyle name="Normal 2 36" xfId="610"/>
    <cellStyle name="Normal 2 37" xfId="397"/>
    <cellStyle name="Normal 2 38" xfId="613"/>
    <cellStyle name="Normal 2 39" xfId="521"/>
    <cellStyle name="Normal 2 4" xfId="91"/>
    <cellStyle name="Normal 2 4 2" xfId="186"/>
    <cellStyle name="Normal 2 4 3" xfId="187"/>
    <cellStyle name="Normal 2 4 3 2" xfId="188"/>
    <cellStyle name="Normal 2 4 3 2 2" xfId="251"/>
    <cellStyle name="Normal 2 4 3 2 2 2" xfId="252"/>
    <cellStyle name="Normal 2 4 3 2 2 2 2" xfId="458"/>
    <cellStyle name="Normal 2 4 3 2 2 3" xfId="392"/>
    <cellStyle name="Normal 2 4 3 2 2 3 2" xfId="571"/>
    <cellStyle name="Normal 2 4 3 2 2 4" xfId="457"/>
    <cellStyle name="Normal 2 4 3 2 2_Betalingsinfrastruktur" xfId="331"/>
    <cellStyle name="Normal 2 4 3 2 3" xfId="253"/>
    <cellStyle name="Normal 2 4 3 2 3 2" xfId="459"/>
    <cellStyle name="Normal 2 4 3 2 4" xfId="254"/>
    <cellStyle name="Normal 2 4 3 2 4 2" xfId="460"/>
    <cellStyle name="Normal 2 4 3 2 5" xfId="368"/>
    <cellStyle name="Normal 2 4 3 2 5 2" xfId="572"/>
    <cellStyle name="Normal 2 4 3 2_Betalingsinfrastruktur" xfId="538"/>
    <cellStyle name="Normal 2 4 3 3" xfId="255"/>
    <cellStyle name="Normal 2 4 3 3 2" xfId="256"/>
    <cellStyle name="Normal 2 4 3 3 2 2" xfId="462"/>
    <cellStyle name="Normal 2 4 3 3 3" xfId="380"/>
    <cellStyle name="Normal 2 4 3 3 3 2" xfId="573"/>
    <cellStyle name="Normal 2 4 3 3 4" xfId="461"/>
    <cellStyle name="Normal 2 4 3 3_Betalingsinfrastruktur" xfId="332"/>
    <cellStyle name="Normal 2 4 3 4" xfId="257"/>
    <cellStyle name="Normal 2 4 3 4 2" xfId="463"/>
    <cellStyle name="Normal 2 4 3 5" xfId="258"/>
    <cellStyle name="Normal 2 4 3 5 2" xfId="464"/>
    <cellStyle name="Normal 2 4 3 6" xfId="356"/>
    <cellStyle name="Normal 2 4 3 6 2" xfId="574"/>
    <cellStyle name="Normal 2 4 3_Betalingsinfrastruktur" xfId="539"/>
    <cellStyle name="Normal 2 4 4" xfId="189"/>
    <cellStyle name="Normal 2 4 4 2" xfId="259"/>
    <cellStyle name="Normal 2 4 4 2 2" xfId="260"/>
    <cellStyle name="Normal 2 4 4 2 2 2" xfId="466"/>
    <cellStyle name="Normal 2 4 4 2 3" xfId="386"/>
    <cellStyle name="Normal 2 4 4 2 3 2" xfId="575"/>
    <cellStyle name="Normal 2 4 4 2 4" xfId="465"/>
    <cellStyle name="Normal 2 4 4 2_Betalingsinfrastruktur" xfId="333"/>
    <cellStyle name="Normal 2 4 4 3" xfId="261"/>
    <cellStyle name="Normal 2 4 4 3 2" xfId="467"/>
    <cellStyle name="Normal 2 4 4 4" xfId="262"/>
    <cellStyle name="Normal 2 4 4 4 2" xfId="468"/>
    <cellStyle name="Normal 2 4 4 5" xfId="362"/>
    <cellStyle name="Normal 2 4 4 5 2" xfId="576"/>
    <cellStyle name="Normal 2 4 4_Betalingsinfrastruktur" xfId="540"/>
    <cellStyle name="Normal 2 4 5" xfId="263"/>
    <cellStyle name="Normal 2 4 5 2" xfId="264"/>
    <cellStyle name="Normal 2 4 5 2 2" xfId="470"/>
    <cellStyle name="Normal 2 4 5 3" xfId="374"/>
    <cellStyle name="Normal 2 4 5 3 2" xfId="577"/>
    <cellStyle name="Normal 2 4 5 4" xfId="469"/>
    <cellStyle name="Normal 2 4 5_Betalingsinfrastruktur" xfId="334"/>
    <cellStyle name="Normal 2 4 6" xfId="265"/>
    <cellStyle name="Normal 2 4 6 2" xfId="471"/>
    <cellStyle name="Normal 2 4 7" xfId="266"/>
    <cellStyle name="Normal 2 4 7 2" xfId="472"/>
    <cellStyle name="Normal 2 4 8" xfId="350"/>
    <cellStyle name="Normal 2 4 8 2" xfId="578"/>
    <cellStyle name="Normal 2 4_Betalingsinfrastruktur" xfId="541"/>
    <cellStyle name="Normal 2 5" xfId="190"/>
    <cellStyle name="Normal 2 5 2" xfId="191"/>
    <cellStyle name="Normal 2 5 2 2" xfId="267"/>
    <cellStyle name="Normal 2 5 2 2 2" xfId="268"/>
    <cellStyle name="Normal 2 5 2 2 2 2" xfId="474"/>
    <cellStyle name="Normal 2 5 2 2 3" xfId="389"/>
    <cellStyle name="Normal 2 5 2 2 3 2" xfId="579"/>
    <cellStyle name="Normal 2 5 2 2 4" xfId="473"/>
    <cellStyle name="Normal 2 5 2 2_Betalingsinfrastruktur" xfId="335"/>
    <cellStyle name="Normal 2 5 2 3" xfId="269"/>
    <cellStyle name="Normal 2 5 2 3 2" xfId="475"/>
    <cellStyle name="Normal 2 5 2 4" xfId="270"/>
    <cellStyle name="Normal 2 5 2 4 2" xfId="476"/>
    <cellStyle name="Normal 2 5 2 5" xfId="365"/>
    <cellStyle name="Normal 2 5 2 5 2" xfId="580"/>
    <cellStyle name="Normal 2 5 2_Betalingsinfrastruktur" xfId="542"/>
    <cellStyle name="Normal 2 5 3" xfId="271"/>
    <cellStyle name="Normal 2 5 3 2" xfId="272"/>
    <cellStyle name="Normal 2 5 3 2 2" xfId="478"/>
    <cellStyle name="Normal 2 5 3 3" xfId="377"/>
    <cellStyle name="Normal 2 5 3 3 2" xfId="581"/>
    <cellStyle name="Normal 2 5 3 4" xfId="477"/>
    <cellStyle name="Normal 2 5 3_Betalingsinfrastruktur" xfId="336"/>
    <cellStyle name="Normal 2 5 4" xfId="273"/>
    <cellStyle name="Normal 2 5 4 2" xfId="479"/>
    <cellStyle name="Normal 2 5 5" xfId="274"/>
    <cellStyle name="Normal 2 5 5 2" xfId="480"/>
    <cellStyle name="Normal 2 5 6" xfId="353"/>
    <cellStyle name="Normal 2 5 6 2" xfId="582"/>
    <cellStyle name="Normal 2 5_Betalingsinfrastruktur" xfId="543"/>
    <cellStyle name="Normal 2 6" xfId="192"/>
    <cellStyle name="Normal 2 6 2" xfId="275"/>
    <cellStyle name="Normal 2 6 2 2" xfId="276"/>
    <cellStyle name="Normal 2 6 2 2 2" xfId="482"/>
    <cellStyle name="Normal 2 6 2 3" xfId="383"/>
    <cellStyle name="Normal 2 6 2 3 2" xfId="583"/>
    <cellStyle name="Normal 2 6 2 4" xfId="481"/>
    <cellStyle name="Normal 2 6 2_Betalingsinfrastruktur" xfId="337"/>
    <cellStyle name="Normal 2 6 3" xfId="277"/>
    <cellStyle name="Normal 2 6 3 2" xfId="483"/>
    <cellStyle name="Normal 2 6 4" xfId="278"/>
    <cellStyle name="Normal 2 6 4 2" xfId="484"/>
    <cellStyle name="Normal 2 6 5" xfId="359"/>
    <cellStyle name="Normal 2 6 5 2" xfId="584"/>
    <cellStyle name="Normal 2 6_Betalingsinfrastruktur" xfId="544"/>
    <cellStyle name="Normal 2 7" xfId="279"/>
    <cellStyle name="Normal 2 7 2" xfId="280"/>
    <cellStyle name="Normal 2 7 2 2" xfId="486"/>
    <cellStyle name="Normal 2 7 3" xfId="371"/>
    <cellStyle name="Normal 2 7 3 2" xfId="585"/>
    <cellStyle name="Normal 2 7 4" xfId="485"/>
    <cellStyle name="Normal 2 7_Betalingsinfrastruktur" xfId="338"/>
    <cellStyle name="Normal 2 8" xfId="281"/>
    <cellStyle name="Normal 2 8 2" xfId="487"/>
    <cellStyle name="Normal 2 9" xfId="282"/>
    <cellStyle name="Normal 2 9 2" xfId="488"/>
    <cellStyle name="Normal 2_Betalingsinfrastruktur" xfId="175"/>
    <cellStyle name="Normal 2_Interbank 2" xfId="92"/>
    <cellStyle name="Normal 3" xfId="93"/>
    <cellStyle name="Normal 3 2" xfId="94"/>
    <cellStyle name="Normal 3 3" xfId="95"/>
    <cellStyle name="Normal 3_Betalingsinfrastruktur" xfId="193"/>
    <cellStyle name="Normal 3_Kunderetta betalingstenester" xfId="321"/>
    <cellStyle name="Normal 4" xfId="96"/>
    <cellStyle name="Normal 4 2" xfId="97"/>
    <cellStyle name="Normal 4 2 2" xfId="195"/>
    <cellStyle name="Normal 4 2 3" xfId="196"/>
    <cellStyle name="Normal 4 2 3 2" xfId="197"/>
    <cellStyle name="Normal 4 2 3 2 2" xfId="283"/>
    <cellStyle name="Normal 4 2 3 2 2 2" xfId="284"/>
    <cellStyle name="Normal 4 2 3 2 2 2 2" xfId="490"/>
    <cellStyle name="Normal 4 2 3 2 2 3" xfId="394"/>
    <cellStyle name="Normal 4 2 3 2 2 3 2" xfId="586"/>
    <cellStyle name="Normal 4 2 3 2 2 4" xfId="489"/>
    <cellStyle name="Normal 4 2 3 2 2_Betalingsinfrastruktur" xfId="339"/>
    <cellStyle name="Normal 4 2 3 2 3" xfId="285"/>
    <cellStyle name="Normal 4 2 3 2 3 2" xfId="491"/>
    <cellStyle name="Normal 4 2 3 2 4" xfId="286"/>
    <cellStyle name="Normal 4 2 3 2 4 2" xfId="492"/>
    <cellStyle name="Normal 4 2 3 2 5" xfId="370"/>
    <cellStyle name="Normal 4 2 3 2 5 2" xfId="587"/>
    <cellStyle name="Normal 4 2 3 2_Betalingsinfrastruktur" xfId="545"/>
    <cellStyle name="Normal 4 2 3 3" xfId="287"/>
    <cellStyle name="Normal 4 2 3 3 2" xfId="288"/>
    <cellStyle name="Normal 4 2 3 3 2 2" xfId="494"/>
    <cellStyle name="Normal 4 2 3 3 3" xfId="382"/>
    <cellStyle name="Normal 4 2 3 3 3 2" xfId="588"/>
    <cellStyle name="Normal 4 2 3 3 4" xfId="493"/>
    <cellStyle name="Normal 4 2 3 3_Betalingsinfrastruktur" xfId="340"/>
    <cellStyle name="Normal 4 2 3 4" xfId="289"/>
    <cellStyle name="Normal 4 2 3 4 2" xfId="495"/>
    <cellStyle name="Normal 4 2 3 5" xfId="290"/>
    <cellStyle name="Normal 4 2 3 5 2" xfId="496"/>
    <cellStyle name="Normal 4 2 3 6" xfId="358"/>
    <cellStyle name="Normal 4 2 3 6 2" xfId="589"/>
    <cellStyle name="Normal 4 2 3_Betalingsinfrastruktur" xfId="546"/>
    <cellStyle name="Normal 4 2 4" xfId="198"/>
    <cellStyle name="Normal 4 2 4 2" xfId="291"/>
    <cellStyle name="Normal 4 2 4 2 2" xfId="292"/>
    <cellStyle name="Normal 4 2 4 2 2 2" xfId="498"/>
    <cellStyle name="Normal 4 2 4 2 3" xfId="388"/>
    <cellStyle name="Normal 4 2 4 2 3 2" xfId="590"/>
    <cellStyle name="Normal 4 2 4 2 4" xfId="497"/>
    <cellStyle name="Normal 4 2 4 2_Betalingsinfrastruktur" xfId="341"/>
    <cellStyle name="Normal 4 2 4 3" xfId="293"/>
    <cellStyle name="Normal 4 2 4 3 2" xfId="499"/>
    <cellStyle name="Normal 4 2 4 4" xfId="294"/>
    <cellStyle name="Normal 4 2 4 4 2" xfId="500"/>
    <cellStyle name="Normal 4 2 4 5" xfId="364"/>
    <cellStyle name="Normal 4 2 4 5 2" xfId="591"/>
    <cellStyle name="Normal 4 2 4_Betalingsinfrastruktur" xfId="547"/>
    <cellStyle name="Normal 4 2 5" xfId="295"/>
    <cellStyle name="Normal 4 2 5 2" xfId="296"/>
    <cellStyle name="Normal 4 2 5 2 2" xfId="502"/>
    <cellStyle name="Normal 4 2 5 3" xfId="376"/>
    <cellStyle name="Normal 4 2 5 3 2" xfId="592"/>
    <cellStyle name="Normal 4 2 5 4" xfId="501"/>
    <cellStyle name="Normal 4 2 5_Betalingsinfrastruktur" xfId="342"/>
    <cellStyle name="Normal 4 2 6" xfId="297"/>
    <cellStyle name="Normal 4 2 6 2" xfId="503"/>
    <cellStyle name="Normal 4 2 7" xfId="298"/>
    <cellStyle name="Normal 4 2 7 2" xfId="504"/>
    <cellStyle name="Normal 4 2 8" xfId="352"/>
    <cellStyle name="Normal 4 2 8 2" xfId="593"/>
    <cellStyle name="Normal 4 2_Betalingsinfrastruktur" xfId="548"/>
    <cellStyle name="Normal 4 3" xfId="199"/>
    <cellStyle name="Normal 4 4" xfId="200"/>
    <cellStyle name="Normal 4 4 2" xfId="201"/>
    <cellStyle name="Normal 4 4 2 2" xfId="299"/>
    <cellStyle name="Normal 4 4 2 2 2" xfId="300"/>
    <cellStyle name="Normal 4 4 2 2 2 2" xfId="506"/>
    <cellStyle name="Normal 4 4 2 2 3" xfId="391"/>
    <cellStyle name="Normal 4 4 2 2 3 2" xfId="594"/>
    <cellStyle name="Normal 4 4 2 2 4" xfId="505"/>
    <cellStyle name="Normal 4 4 2 2_Betalingsinfrastruktur" xfId="343"/>
    <cellStyle name="Normal 4 4 2 3" xfId="301"/>
    <cellStyle name="Normal 4 4 2 3 2" xfId="507"/>
    <cellStyle name="Normal 4 4 2 4" xfId="302"/>
    <cellStyle name="Normal 4 4 2 4 2" xfId="508"/>
    <cellStyle name="Normal 4 4 2 5" xfId="367"/>
    <cellStyle name="Normal 4 4 2 5 2" xfId="595"/>
    <cellStyle name="Normal 4 4 2_Betalingsinfrastruktur" xfId="549"/>
    <cellStyle name="Normal 4 4 3" xfId="303"/>
    <cellStyle name="Normal 4 4 3 2" xfId="304"/>
    <cellStyle name="Normal 4 4 3 2 2" xfId="510"/>
    <cellStyle name="Normal 4 4 3 3" xfId="379"/>
    <cellStyle name="Normal 4 4 3 3 2" xfId="596"/>
    <cellStyle name="Normal 4 4 3 4" xfId="509"/>
    <cellStyle name="Normal 4 4 3_Betalingsinfrastruktur" xfId="344"/>
    <cellStyle name="Normal 4 4 4" xfId="305"/>
    <cellStyle name="Normal 4 4 4 2" xfId="511"/>
    <cellStyle name="Normal 4 4 5" xfId="306"/>
    <cellStyle name="Normal 4 4 5 2" xfId="512"/>
    <cellStyle name="Normal 4 4 6" xfId="355"/>
    <cellStyle name="Normal 4 4 6 2" xfId="597"/>
    <cellStyle name="Normal 4 4_Betalingsinfrastruktur" xfId="550"/>
    <cellStyle name="Normal 4 5" xfId="202"/>
    <cellStyle name="Normal 4 5 2" xfId="307"/>
    <cellStyle name="Normal 4 5 2 2" xfId="308"/>
    <cellStyle name="Normal 4 5 2 2 2" xfId="514"/>
    <cellStyle name="Normal 4 5 2 3" xfId="385"/>
    <cellStyle name="Normal 4 5 2 3 2" xfId="598"/>
    <cellStyle name="Normal 4 5 2 4" xfId="513"/>
    <cellStyle name="Normal 4 5 2_Betalingsinfrastruktur" xfId="345"/>
    <cellStyle name="Normal 4 5 3" xfId="309"/>
    <cellStyle name="Normal 4 5 3 2" xfId="515"/>
    <cellStyle name="Normal 4 5 4" xfId="310"/>
    <cellStyle name="Normal 4 5 4 2" xfId="516"/>
    <cellStyle name="Normal 4 5 5" xfId="361"/>
    <cellStyle name="Normal 4 5 5 2" xfId="599"/>
    <cellStyle name="Normal 4 5_Betalingsinfrastruktur" xfId="551"/>
    <cellStyle name="Normal 4 6" xfId="311"/>
    <cellStyle name="Normal 4 6 2" xfId="312"/>
    <cellStyle name="Normal 4 6 2 2" xfId="518"/>
    <cellStyle name="Normal 4 6 3" xfId="373"/>
    <cellStyle name="Normal 4 6 3 2" xfId="600"/>
    <cellStyle name="Normal 4 6 4" xfId="517"/>
    <cellStyle name="Normal 4 6_Betalingsinfrastruktur" xfId="346"/>
    <cellStyle name="Normal 4 7" xfId="313"/>
    <cellStyle name="Normal 4 7 2" xfId="519"/>
    <cellStyle name="Normal 4 8" xfId="314"/>
    <cellStyle name="Normal 4 8 2" xfId="520"/>
    <cellStyle name="Normal 4 9" xfId="349"/>
    <cellStyle name="Normal 4 9 2" xfId="601"/>
    <cellStyle name="Normal 4_Betalingsinfrastruktur" xfId="194"/>
    <cellStyle name="Normal 5" xfId="98"/>
    <cellStyle name="Normal 5 2" xfId="316"/>
    <cellStyle name="Normal 5_Betalingsinfrastruktur" xfId="315"/>
    <cellStyle name="Normal 6" xfId="99"/>
    <cellStyle name="Normal 7" xfId="100"/>
    <cellStyle name="Normal 8" xfId="101"/>
    <cellStyle name="Normal 9" xfId="102"/>
    <cellStyle name="Normal_Betalingsinfrastruktur" xfId="602"/>
    <cellStyle name="Normal_Betalingsmiddel i Noreg" xfId="552"/>
    <cellStyle name="Normal_Kunderetta betalingstenester" xfId="208"/>
    <cellStyle name="Normal_NBtabeller til publ" xfId="317"/>
    <cellStyle name="Normal_Utvikltrekk" xfId="318"/>
    <cellStyle name="Note" xfId="103"/>
    <cellStyle name="Note 2" xfId="104"/>
    <cellStyle name="Note 2 2" xfId="319"/>
    <cellStyle name="Note 3" xfId="105"/>
    <cellStyle name="Note 3 2" xfId="203"/>
    <cellStyle name="Note 4" xfId="106"/>
    <cellStyle name="Note 4 2" xfId="320"/>
    <cellStyle name="Output" xfId="107"/>
    <cellStyle name="Output 2" xfId="204"/>
    <cellStyle name="Title" xfId="108"/>
    <cellStyle name="Title 2" xfId="205"/>
    <cellStyle name="Total" xfId="109"/>
    <cellStyle name="Total 2" xfId="206"/>
    <cellStyle name="Tusenskille 2" xfId="111"/>
    <cellStyle name="Tusenskille 2 2" xfId="405"/>
    <cellStyle name="Tusenskille 3" xfId="112"/>
    <cellStyle name="Tusenskille 3 2" xfId="406"/>
    <cellStyle name="Tusenskille 4" xfId="113"/>
    <cellStyle name="Tusenskille 4 2" xfId="407"/>
    <cellStyle name="Warning Text" xfId="114"/>
    <cellStyle name="Warning Text 2" xfId="2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n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2</xdr:col>
      <xdr:colOff>409575</xdr:colOff>
      <xdr:row>3</xdr:row>
      <xdr:rowOff>142875</xdr:rowOff>
    </xdr:to>
    <xdr:pic>
      <xdr:nvPicPr>
        <xdr:cNvPr id="3" name="Picture 2" descr="NorgesBank Logo">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61925"/>
          <a:ext cx="26289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orges-bank.no/OMR_II/FIBE/&#197;rsrapport/Betfor04/Tabeller/&#197;rsrapp2004tabel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register"/>
      <sheetName val="Generelle data"/>
      <sheetName val="Betalingsmidler i Norge"/>
      <sheetName val="Betalingsinfrastruktur"/>
      <sheetName val="Kontantuttak i Norge"/>
      <sheetName val="Bruk av betalingstjenester"/>
      <sheetName val="Giro"/>
      <sheetName val=" Betalingskort"/>
      <sheetName val=" Sjekk"/>
      <sheetName val=" Internasjonalt"/>
      <sheetName val="Priser i betalingsformidling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92"/>
  <sheetViews>
    <sheetView showGridLines="0" tabSelected="1" workbookViewId="0">
      <selection activeCell="A27" sqref="A27"/>
    </sheetView>
  </sheetViews>
  <sheetFormatPr defaultColWidth="11.42578125" defaultRowHeight="12.75" x14ac:dyDescent="0.2"/>
  <cols>
    <col min="1" max="1" width="24.85546875" customWidth="1"/>
    <col min="2" max="3" width="9.140625" customWidth="1"/>
  </cols>
  <sheetData>
    <row r="2" spans="1:10" ht="14.25" x14ac:dyDescent="0.2">
      <c r="A2" s="549"/>
    </row>
    <row r="5" spans="1:10" x14ac:dyDescent="0.2">
      <c r="A5" s="157"/>
      <c r="B5" s="157"/>
      <c r="C5" s="157"/>
      <c r="D5" s="157"/>
      <c r="E5" s="157"/>
      <c r="F5" s="157"/>
      <c r="G5" s="157"/>
      <c r="H5" s="157"/>
      <c r="I5" s="157"/>
      <c r="J5" s="157"/>
    </row>
    <row r="6" spans="1:10" ht="25.5" x14ac:dyDescent="0.35">
      <c r="A6" s="948" t="s">
        <v>379</v>
      </c>
      <c r="B6" s="157"/>
      <c r="C6" s="157"/>
      <c r="D6" s="157"/>
      <c r="E6" s="157"/>
      <c r="F6" s="157"/>
      <c r="G6" s="157"/>
      <c r="H6" s="157"/>
      <c r="I6" s="157"/>
      <c r="J6" s="157"/>
    </row>
    <row r="7" spans="1:10" ht="18.75" customHeight="1" x14ac:dyDescent="0.35">
      <c r="A7" s="158"/>
      <c r="B7" s="157"/>
      <c r="C7" s="157"/>
      <c r="D7" s="157"/>
      <c r="E7" s="157"/>
      <c r="F7" s="157"/>
      <c r="G7" s="157"/>
      <c r="H7" s="157"/>
      <c r="I7" s="157"/>
      <c r="J7" s="157"/>
    </row>
    <row r="8" spans="1:10" ht="18.75" customHeight="1" x14ac:dyDescent="0.25">
      <c r="A8" s="159" t="s">
        <v>93</v>
      </c>
      <c r="B8" s="157"/>
      <c r="C8" s="157"/>
      <c r="D8" s="157"/>
      <c r="E8" s="157"/>
      <c r="F8" s="157"/>
      <c r="G8" s="157"/>
      <c r="H8" s="157"/>
      <c r="I8" s="157"/>
      <c r="J8" s="157"/>
    </row>
    <row r="9" spans="1:10" ht="14.25" customHeight="1" x14ac:dyDescent="0.2">
      <c r="A9" s="209" t="s">
        <v>94</v>
      </c>
      <c r="B9" s="157"/>
      <c r="C9" s="157"/>
      <c r="D9" s="157"/>
      <c r="E9" s="157"/>
      <c r="F9" s="157"/>
      <c r="G9" s="157"/>
      <c r="H9" s="157"/>
      <c r="I9" s="157"/>
      <c r="J9" s="157"/>
    </row>
    <row r="10" spans="1:10" ht="12.75" customHeight="1" x14ac:dyDescent="0.2">
      <c r="A10" s="209"/>
      <c r="B10" s="157"/>
      <c r="C10" s="157"/>
      <c r="D10" s="157"/>
      <c r="E10" s="157"/>
      <c r="F10" s="157"/>
      <c r="G10" s="157"/>
      <c r="H10" s="157"/>
      <c r="I10" s="157"/>
      <c r="J10" s="157"/>
    </row>
    <row r="11" spans="1:10" ht="18.75" customHeight="1" x14ac:dyDescent="0.25">
      <c r="A11" s="159" t="s">
        <v>95</v>
      </c>
      <c r="B11" s="157"/>
      <c r="C11" s="157"/>
      <c r="D11" s="157"/>
      <c r="E11" s="157"/>
      <c r="F11" s="157"/>
      <c r="G11" s="157"/>
      <c r="H11" s="157"/>
      <c r="I11" s="157"/>
      <c r="J11" s="157"/>
    </row>
    <row r="12" spans="1:10" x14ac:dyDescent="0.2">
      <c r="A12" s="209" t="s">
        <v>96</v>
      </c>
      <c r="B12" s="157"/>
      <c r="C12" s="157"/>
      <c r="D12" s="157"/>
      <c r="E12" s="157"/>
      <c r="F12" s="157"/>
      <c r="G12" s="157"/>
      <c r="H12" s="157"/>
      <c r="I12" s="157"/>
      <c r="J12" s="157"/>
    </row>
    <row r="13" spans="1:10" x14ac:dyDescent="0.2">
      <c r="A13" s="160"/>
      <c r="B13" s="157"/>
      <c r="C13" s="157"/>
      <c r="D13" s="157"/>
      <c r="E13" s="157"/>
      <c r="F13" s="157"/>
      <c r="G13" s="157"/>
      <c r="H13" s="157"/>
      <c r="I13" s="157"/>
      <c r="J13" s="157"/>
    </row>
    <row r="14" spans="1:10" ht="17.25" customHeight="1" x14ac:dyDescent="0.25">
      <c r="A14" s="561" t="s">
        <v>99</v>
      </c>
      <c r="B14" s="157"/>
      <c r="C14" s="157"/>
      <c r="D14" s="157"/>
      <c r="E14" s="157"/>
      <c r="F14" s="157"/>
      <c r="G14" s="157"/>
      <c r="H14" s="157"/>
      <c r="I14" s="157"/>
      <c r="J14" s="157"/>
    </row>
    <row r="15" spans="1:10" ht="15" customHeight="1" x14ac:dyDescent="0.2">
      <c r="A15" s="209" t="s">
        <v>100</v>
      </c>
      <c r="B15" s="157"/>
      <c r="C15" s="157"/>
      <c r="D15" s="157"/>
      <c r="E15" s="157"/>
      <c r="F15" s="157"/>
      <c r="G15" s="157"/>
      <c r="H15" s="157"/>
      <c r="I15" s="157"/>
      <c r="J15" s="157"/>
    </row>
    <row r="16" spans="1:10" x14ac:dyDescent="0.2">
      <c r="A16" s="157"/>
      <c r="B16" s="157"/>
      <c r="C16" s="157"/>
      <c r="D16" s="157"/>
      <c r="E16" s="157"/>
      <c r="F16" s="157"/>
      <c r="G16" s="157"/>
      <c r="H16" s="157"/>
      <c r="I16" s="157"/>
      <c r="J16" s="157"/>
    </row>
    <row r="17" spans="1:10" ht="15.75" x14ac:dyDescent="0.25">
      <c r="A17" s="561" t="s">
        <v>98</v>
      </c>
      <c r="B17" s="157"/>
      <c r="C17" s="157"/>
      <c r="D17" s="157"/>
      <c r="E17" s="157"/>
      <c r="F17" s="157"/>
      <c r="G17" s="157"/>
      <c r="H17" s="157"/>
      <c r="I17" s="157"/>
      <c r="J17" s="157"/>
    </row>
    <row r="18" spans="1:10" ht="16.5" customHeight="1" x14ac:dyDescent="0.2">
      <c r="A18" s="209" t="s">
        <v>101</v>
      </c>
      <c r="B18" s="157"/>
      <c r="C18" s="157"/>
      <c r="D18" s="157"/>
      <c r="E18" s="157"/>
      <c r="F18" s="157"/>
      <c r="G18" s="157"/>
      <c r="H18" s="157"/>
      <c r="I18" s="157"/>
      <c r="J18" s="157"/>
    </row>
    <row r="19" spans="1:10" ht="13.5" customHeight="1" x14ac:dyDescent="0.2">
      <c r="A19" s="160"/>
      <c r="B19" s="157"/>
      <c r="C19" s="157"/>
      <c r="D19" s="157"/>
      <c r="E19" s="157"/>
      <c r="F19" s="157"/>
      <c r="G19" s="157"/>
      <c r="H19" s="157"/>
      <c r="I19" s="157"/>
      <c r="J19" s="157"/>
    </row>
    <row r="20" spans="1:10" ht="15.75" customHeight="1" x14ac:dyDescent="0.25">
      <c r="A20" s="180" t="s">
        <v>76</v>
      </c>
      <c r="B20" s="157"/>
      <c r="C20" s="157"/>
      <c r="D20" s="157"/>
      <c r="E20" s="157"/>
      <c r="F20" s="157"/>
      <c r="G20" s="157"/>
      <c r="H20" s="157"/>
      <c r="I20" s="157"/>
      <c r="J20" s="157"/>
    </row>
    <row r="21" spans="1:10" x14ac:dyDescent="0.2">
      <c r="A21" s="209" t="s">
        <v>374</v>
      </c>
      <c r="B21" s="157"/>
      <c r="C21" s="157"/>
      <c r="D21" s="157"/>
      <c r="E21" s="157"/>
      <c r="F21" s="157"/>
      <c r="G21" s="157"/>
      <c r="H21" s="157"/>
      <c r="I21" s="157"/>
      <c r="J21" s="157"/>
    </row>
    <row r="22" spans="1:10" x14ac:dyDescent="0.2">
      <c r="A22" s="160"/>
      <c r="B22" s="157"/>
      <c r="C22" s="157"/>
      <c r="D22" s="157"/>
      <c r="E22" s="157"/>
      <c r="F22" s="157"/>
      <c r="G22" s="157"/>
      <c r="H22" s="157"/>
      <c r="I22" s="157"/>
      <c r="J22" s="157"/>
    </row>
    <row r="23" spans="1:10" ht="15.75" x14ac:dyDescent="0.25">
      <c r="A23" s="180" t="s">
        <v>97</v>
      </c>
      <c r="B23" s="157"/>
      <c r="C23" s="157"/>
      <c r="D23" s="157"/>
      <c r="E23" s="157"/>
      <c r="F23" s="157"/>
      <c r="G23" s="157"/>
      <c r="H23" s="157"/>
      <c r="I23" s="157"/>
      <c r="J23" s="157"/>
    </row>
    <row r="24" spans="1:10" x14ac:dyDescent="0.2">
      <c r="A24" s="209" t="s">
        <v>373</v>
      </c>
      <c r="B24" s="157"/>
      <c r="C24" s="157"/>
      <c r="D24" s="157"/>
      <c r="E24" s="157"/>
      <c r="F24" s="157"/>
      <c r="G24" s="157"/>
      <c r="H24" s="157"/>
      <c r="I24" s="157"/>
      <c r="J24" s="157"/>
    </row>
    <row r="25" spans="1:10" x14ac:dyDescent="0.2">
      <c r="A25" s="157"/>
      <c r="B25" s="157"/>
      <c r="C25" s="157"/>
      <c r="D25" s="157"/>
      <c r="E25" s="157"/>
      <c r="F25" s="157"/>
      <c r="G25" s="157"/>
      <c r="H25" s="157"/>
      <c r="I25" s="157"/>
      <c r="J25" s="157"/>
    </row>
    <row r="26" spans="1:10" x14ac:dyDescent="0.2">
      <c r="A26" s="170" t="s">
        <v>369</v>
      </c>
      <c r="B26" s="157"/>
      <c r="C26" s="157"/>
      <c r="D26" s="157"/>
      <c r="E26" s="157"/>
      <c r="F26" s="157"/>
      <c r="G26" s="157"/>
      <c r="H26" s="157"/>
      <c r="I26" s="157"/>
      <c r="J26" s="157"/>
    </row>
    <row r="27" spans="1:10" x14ac:dyDescent="0.2">
      <c r="A27" s="467"/>
      <c r="B27" s="157"/>
      <c r="C27" s="157"/>
      <c r="D27" s="157"/>
      <c r="E27" s="157"/>
      <c r="F27" s="157"/>
      <c r="G27" s="157"/>
      <c r="H27" s="157"/>
      <c r="I27" s="157"/>
      <c r="J27" s="157"/>
    </row>
    <row r="28" spans="1:10" x14ac:dyDescent="0.2">
      <c r="A28" s="157"/>
      <c r="B28" s="157"/>
      <c r="C28" s="157"/>
      <c r="D28" s="157"/>
      <c r="E28" s="157"/>
      <c r="F28" s="157"/>
      <c r="G28" s="157"/>
      <c r="H28" s="157"/>
      <c r="I28" s="157"/>
      <c r="J28" s="157"/>
    </row>
    <row r="29" spans="1:10" x14ac:dyDescent="0.2">
      <c r="A29" s="157"/>
      <c r="B29" s="157"/>
      <c r="C29" s="157"/>
      <c r="D29" s="157"/>
      <c r="E29" s="157"/>
      <c r="F29" s="157"/>
      <c r="G29" s="157"/>
      <c r="H29" s="157"/>
      <c r="I29" s="157"/>
      <c r="J29" s="157"/>
    </row>
    <row r="30" spans="1:10" x14ac:dyDescent="0.2">
      <c r="A30" s="157"/>
      <c r="B30" s="157"/>
      <c r="C30" s="157"/>
      <c r="D30" s="157"/>
      <c r="E30" s="157"/>
      <c r="F30" s="157"/>
      <c r="G30" s="157"/>
      <c r="H30" s="157"/>
      <c r="I30" s="157"/>
      <c r="J30" s="157"/>
    </row>
    <row r="31" spans="1:10" x14ac:dyDescent="0.2">
      <c r="A31" s="157"/>
      <c r="B31" s="157"/>
      <c r="C31" s="157"/>
      <c r="D31" s="157"/>
      <c r="E31" s="157"/>
      <c r="F31" s="157"/>
      <c r="G31" s="157"/>
      <c r="H31" s="157"/>
      <c r="I31" s="157"/>
      <c r="J31" s="157"/>
    </row>
    <row r="32" spans="1:10" x14ac:dyDescent="0.2">
      <c r="A32" s="157"/>
      <c r="B32" s="157"/>
      <c r="C32" s="157"/>
      <c r="D32" s="157"/>
      <c r="E32" s="157"/>
      <c r="F32" s="157"/>
      <c r="G32" s="157"/>
      <c r="H32" s="157"/>
      <c r="I32" s="157"/>
      <c r="J32" s="157"/>
    </row>
    <row r="33" spans="1:10" x14ac:dyDescent="0.2">
      <c r="A33" s="157"/>
      <c r="B33" s="157"/>
      <c r="C33" s="157"/>
      <c r="D33" s="157"/>
      <c r="E33" s="157"/>
      <c r="F33" s="157"/>
      <c r="G33" s="157"/>
      <c r="H33" s="157"/>
      <c r="I33" s="157"/>
      <c r="J33" s="157"/>
    </row>
    <row r="34" spans="1:10" x14ac:dyDescent="0.2">
      <c r="A34" s="157"/>
      <c r="B34" s="157"/>
      <c r="C34" s="157"/>
      <c r="D34" s="157"/>
      <c r="E34" s="157"/>
      <c r="F34" s="157"/>
      <c r="G34" s="157"/>
      <c r="H34" s="157"/>
      <c r="I34" s="157"/>
      <c r="J34" s="157"/>
    </row>
    <row r="35" spans="1:10" x14ac:dyDescent="0.2">
      <c r="A35" s="157"/>
      <c r="B35" s="157"/>
      <c r="C35" s="157"/>
      <c r="D35" s="157"/>
      <c r="E35" s="157"/>
      <c r="F35" s="157"/>
      <c r="G35" s="157"/>
      <c r="H35" s="157"/>
      <c r="I35" s="157"/>
      <c r="J35" s="157"/>
    </row>
    <row r="36" spans="1:10" x14ac:dyDescent="0.2">
      <c r="A36" s="157"/>
      <c r="B36" s="157"/>
      <c r="C36" s="157"/>
      <c r="D36" s="157"/>
      <c r="E36" s="157"/>
      <c r="F36" s="157"/>
      <c r="G36" s="157"/>
      <c r="H36" s="157"/>
      <c r="I36" s="157"/>
      <c r="J36" s="157"/>
    </row>
    <row r="37" spans="1:10" x14ac:dyDescent="0.2">
      <c r="A37" s="157"/>
      <c r="B37" s="157"/>
      <c r="C37" s="157"/>
      <c r="D37" s="157"/>
      <c r="E37" s="157"/>
      <c r="F37" s="157"/>
      <c r="G37" s="157"/>
      <c r="H37" s="157"/>
      <c r="I37" s="157"/>
      <c r="J37" s="157"/>
    </row>
    <row r="38" spans="1:10" x14ac:dyDescent="0.2">
      <c r="A38" s="157"/>
      <c r="B38" s="157"/>
      <c r="C38" s="157"/>
      <c r="D38" s="157"/>
      <c r="E38" s="157"/>
      <c r="F38" s="157"/>
      <c r="G38" s="157"/>
      <c r="H38" s="157"/>
      <c r="I38" s="157"/>
      <c r="J38" s="157"/>
    </row>
    <row r="39" spans="1:10" x14ac:dyDescent="0.2">
      <c r="A39" s="157"/>
      <c r="B39" s="157"/>
      <c r="C39" s="157"/>
      <c r="D39" s="157"/>
      <c r="E39" s="157"/>
      <c r="F39" s="157"/>
      <c r="G39" s="157"/>
      <c r="H39" s="157"/>
      <c r="I39" s="157"/>
      <c r="J39" s="157"/>
    </row>
    <row r="40" spans="1:10" x14ac:dyDescent="0.2">
      <c r="A40" s="157"/>
      <c r="B40" s="157"/>
      <c r="C40" s="157"/>
      <c r="D40" s="157"/>
      <c r="E40" s="157"/>
      <c r="F40" s="157"/>
      <c r="G40" s="157"/>
      <c r="H40" s="157"/>
      <c r="I40" s="157"/>
      <c r="J40" s="157"/>
    </row>
    <row r="41" spans="1:10" x14ac:dyDescent="0.2">
      <c r="A41" s="157"/>
      <c r="B41" s="157"/>
      <c r="C41" s="157"/>
      <c r="D41" s="157"/>
      <c r="E41" s="157"/>
      <c r="F41" s="157"/>
      <c r="G41" s="157"/>
      <c r="H41" s="157"/>
      <c r="I41" s="157"/>
      <c r="J41" s="157"/>
    </row>
    <row r="42" spans="1:10" x14ac:dyDescent="0.2">
      <c r="A42" s="157"/>
      <c r="B42" s="157"/>
      <c r="C42" s="157"/>
      <c r="D42" s="157"/>
      <c r="E42" s="157"/>
      <c r="F42" s="157"/>
      <c r="G42" s="157"/>
      <c r="H42" s="157"/>
      <c r="I42" s="157"/>
      <c r="J42" s="157"/>
    </row>
    <row r="43" spans="1:10" x14ac:dyDescent="0.2">
      <c r="A43" s="157"/>
      <c r="B43" s="157"/>
      <c r="C43" s="157"/>
      <c r="D43" s="157"/>
      <c r="E43" s="157"/>
      <c r="F43" s="157"/>
      <c r="G43" s="157"/>
      <c r="H43" s="157"/>
      <c r="I43" s="157"/>
      <c r="J43" s="157"/>
    </row>
    <row r="44" spans="1:10" x14ac:dyDescent="0.2">
      <c r="A44" s="157"/>
      <c r="B44" s="157"/>
      <c r="C44" s="157"/>
      <c r="D44" s="157"/>
      <c r="E44" s="157"/>
      <c r="F44" s="157"/>
      <c r="G44" s="157"/>
      <c r="H44" s="157"/>
      <c r="I44" s="157"/>
      <c r="J44" s="157"/>
    </row>
    <row r="45" spans="1:10" x14ac:dyDescent="0.2">
      <c r="A45" s="157"/>
      <c r="B45" s="157"/>
      <c r="C45" s="157"/>
      <c r="D45" s="157"/>
      <c r="E45" s="157"/>
      <c r="F45" s="157"/>
      <c r="G45" s="157"/>
      <c r="H45" s="157"/>
      <c r="I45" s="157"/>
      <c r="J45" s="157"/>
    </row>
    <row r="46" spans="1:10" x14ac:dyDescent="0.2">
      <c r="A46" s="157"/>
      <c r="B46" s="157"/>
      <c r="C46" s="157"/>
      <c r="D46" s="157"/>
      <c r="E46" s="157"/>
      <c r="F46" s="157"/>
      <c r="G46" s="157"/>
      <c r="H46" s="157"/>
      <c r="I46" s="157"/>
      <c r="J46" s="157"/>
    </row>
    <row r="47" spans="1:10" x14ac:dyDescent="0.2">
      <c r="A47" s="157"/>
      <c r="B47" s="157"/>
      <c r="C47" s="157"/>
      <c r="D47" s="157"/>
      <c r="E47" s="157"/>
      <c r="F47" s="157"/>
      <c r="G47" s="157"/>
      <c r="H47" s="157"/>
      <c r="I47" s="157"/>
      <c r="J47" s="157"/>
    </row>
    <row r="48" spans="1:10" x14ac:dyDescent="0.2">
      <c r="A48" s="157"/>
      <c r="B48" s="157"/>
      <c r="C48" s="157"/>
      <c r="D48" s="157"/>
      <c r="E48" s="157"/>
      <c r="F48" s="157"/>
      <c r="G48" s="157"/>
      <c r="H48" s="157"/>
      <c r="I48" s="157"/>
      <c r="J48" s="157"/>
    </row>
    <row r="49" spans="1:10" x14ac:dyDescent="0.2">
      <c r="A49" s="157"/>
      <c r="B49" s="157"/>
      <c r="C49" s="157"/>
      <c r="D49" s="157"/>
      <c r="E49" s="157"/>
      <c r="F49" s="157"/>
      <c r="G49" s="157"/>
      <c r="H49" s="157"/>
      <c r="I49" s="157"/>
      <c r="J49" s="157"/>
    </row>
    <row r="50" spans="1:10" x14ac:dyDescent="0.2">
      <c r="A50" s="157"/>
      <c r="B50" s="157"/>
      <c r="C50" s="157"/>
      <c r="D50" s="157"/>
      <c r="E50" s="157"/>
      <c r="F50" s="157"/>
      <c r="G50" s="157"/>
      <c r="H50" s="157"/>
      <c r="I50" s="157"/>
      <c r="J50" s="157"/>
    </row>
    <row r="51" spans="1:10" x14ac:dyDescent="0.2">
      <c r="A51" s="157"/>
      <c r="B51" s="157"/>
      <c r="C51" s="157"/>
      <c r="D51" s="157"/>
      <c r="E51" s="157"/>
      <c r="F51" s="157"/>
      <c r="G51" s="157"/>
      <c r="H51" s="157"/>
      <c r="I51" s="157"/>
      <c r="J51" s="157"/>
    </row>
    <row r="52" spans="1:10" x14ac:dyDescent="0.2">
      <c r="A52" s="157"/>
      <c r="B52" s="157"/>
      <c r="C52" s="157"/>
      <c r="D52" s="157"/>
      <c r="E52" s="157"/>
      <c r="F52" s="157"/>
      <c r="G52" s="157"/>
      <c r="H52" s="157"/>
      <c r="I52" s="157"/>
      <c r="J52" s="157"/>
    </row>
    <row r="53" spans="1:10" x14ac:dyDescent="0.2">
      <c r="A53" s="157"/>
      <c r="B53" s="157"/>
      <c r="C53" s="157"/>
      <c r="D53" s="157"/>
      <c r="E53" s="157"/>
      <c r="F53" s="157"/>
      <c r="G53" s="157"/>
      <c r="H53" s="157"/>
      <c r="I53" s="157"/>
      <c r="J53" s="157"/>
    </row>
    <row r="54" spans="1:10" x14ac:dyDescent="0.2">
      <c r="A54" s="157"/>
      <c r="B54" s="157"/>
      <c r="C54" s="157"/>
      <c r="D54" s="157"/>
      <c r="E54" s="157"/>
      <c r="F54" s="157"/>
      <c r="G54" s="157"/>
      <c r="H54" s="157"/>
      <c r="I54" s="157"/>
      <c r="J54" s="157"/>
    </row>
    <row r="55" spans="1:10" x14ac:dyDescent="0.2">
      <c r="A55" s="157"/>
      <c r="B55" s="157"/>
      <c r="C55" s="157"/>
      <c r="D55" s="157"/>
      <c r="E55" s="157"/>
      <c r="F55" s="157"/>
      <c r="G55" s="157"/>
      <c r="H55" s="157"/>
      <c r="I55" s="157"/>
      <c r="J55" s="157"/>
    </row>
    <row r="56" spans="1:10" x14ac:dyDescent="0.2">
      <c r="A56" s="157"/>
      <c r="B56" s="157"/>
      <c r="C56" s="157"/>
      <c r="D56" s="157"/>
      <c r="E56" s="157"/>
      <c r="F56" s="157"/>
      <c r="G56" s="157"/>
      <c r="H56" s="157"/>
      <c r="I56" s="157"/>
      <c r="J56" s="157"/>
    </row>
    <row r="57" spans="1:10" x14ac:dyDescent="0.2">
      <c r="A57" s="157"/>
      <c r="B57" s="157"/>
      <c r="C57" s="157"/>
      <c r="D57" s="157"/>
      <c r="E57" s="157"/>
      <c r="F57" s="157"/>
      <c r="G57" s="157"/>
      <c r="H57" s="157"/>
      <c r="I57" s="157"/>
      <c r="J57" s="157"/>
    </row>
    <row r="58" spans="1:10" x14ac:dyDescent="0.2">
      <c r="A58" s="157"/>
      <c r="B58" s="157"/>
      <c r="C58" s="157"/>
      <c r="D58" s="157"/>
      <c r="E58" s="157"/>
      <c r="F58" s="157"/>
      <c r="G58" s="157"/>
      <c r="H58" s="157"/>
      <c r="I58" s="157"/>
      <c r="J58" s="157"/>
    </row>
    <row r="59" spans="1:10" x14ac:dyDescent="0.2">
      <c r="A59" s="157"/>
      <c r="B59" s="157"/>
      <c r="C59" s="157"/>
      <c r="D59" s="157"/>
      <c r="E59" s="157"/>
      <c r="F59" s="157"/>
      <c r="G59" s="157"/>
      <c r="H59" s="157"/>
      <c r="I59" s="157"/>
      <c r="J59" s="157"/>
    </row>
    <row r="60" spans="1:10" x14ac:dyDescent="0.2">
      <c r="A60" s="157"/>
      <c r="B60" s="157"/>
      <c r="C60" s="157"/>
      <c r="D60" s="157"/>
      <c r="E60" s="157"/>
      <c r="F60" s="157"/>
      <c r="G60" s="157"/>
      <c r="H60" s="157"/>
      <c r="I60" s="157"/>
      <c r="J60" s="157"/>
    </row>
    <row r="61" spans="1:10" x14ac:dyDescent="0.2">
      <c r="A61" s="157"/>
      <c r="B61" s="157"/>
      <c r="C61" s="157"/>
      <c r="D61" s="157"/>
      <c r="E61" s="157"/>
      <c r="F61" s="157"/>
      <c r="G61" s="157"/>
      <c r="H61" s="157"/>
      <c r="I61" s="157"/>
      <c r="J61" s="157"/>
    </row>
    <row r="62" spans="1:10" x14ac:dyDescent="0.2">
      <c r="A62" s="157"/>
      <c r="B62" s="157"/>
      <c r="C62" s="157"/>
      <c r="D62" s="157"/>
      <c r="E62" s="157"/>
      <c r="F62" s="157"/>
      <c r="G62" s="157"/>
      <c r="H62" s="157"/>
      <c r="I62" s="157"/>
      <c r="J62" s="157"/>
    </row>
    <row r="63" spans="1:10" x14ac:dyDescent="0.2">
      <c r="A63" s="157"/>
      <c r="B63" s="157"/>
      <c r="C63" s="157"/>
      <c r="D63" s="157"/>
      <c r="E63" s="157"/>
      <c r="F63" s="157"/>
      <c r="G63" s="157"/>
      <c r="H63" s="157"/>
      <c r="I63" s="157"/>
      <c r="J63" s="157"/>
    </row>
    <row r="64" spans="1:10" x14ac:dyDescent="0.2">
      <c r="A64" s="157"/>
      <c r="B64" s="157"/>
      <c r="C64" s="157"/>
      <c r="D64" s="157"/>
      <c r="E64" s="157"/>
      <c r="F64" s="157"/>
      <c r="G64" s="157"/>
      <c r="H64" s="157"/>
      <c r="I64" s="157"/>
      <c r="J64" s="157"/>
    </row>
    <row r="65" spans="1:10" x14ac:dyDescent="0.2">
      <c r="A65" s="157"/>
      <c r="B65" s="157"/>
      <c r="C65" s="157"/>
      <c r="D65" s="157"/>
      <c r="E65" s="157"/>
      <c r="F65" s="157"/>
      <c r="G65" s="157"/>
      <c r="H65" s="157"/>
      <c r="I65" s="157"/>
      <c r="J65" s="157"/>
    </row>
    <row r="66" spans="1:10" x14ac:dyDescent="0.2">
      <c r="A66" s="157"/>
      <c r="B66" s="157"/>
      <c r="C66" s="157"/>
      <c r="D66" s="157"/>
      <c r="E66" s="157"/>
      <c r="F66" s="157"/>
      <c r="G66" s="157"/>
      <c r="H66" s="157"/>
      <c r="I66" s="157"/>
      <c r="J66" s="157"/>
    </row>
    <row r="67" spans="1:10" x14ac:dyDescent="0.2">
      <c r="A67" s="157"/>
      <c r="B67" s="157"/>
      <c r="C67" s="157"/>
      <c r="D67" s="157"/>
      <c r="E67" s="157"/>
      <c r="F67" s="157"/>
      <c r="G67" s="157"/>
      <c r="H67" s="157"/>
      <c r="I67" s="157"/>
      <c r="J67" s="157"/>
    </row>
    <row r="68" spans="1:10" x14ac:dyDescent="0.2">
      <c r="A68" s="157"/>
      <c r="B68" s="157"/>
      <c r="C68" s="157"/>
      <c r="D68" s="157"/>
      <c r="E68" s="157"/>
      <c r="F68" s="157"/>
      <c r="G68" s="157"/>
      <c r="H68" s="157"/>
      <c r="I68" s="157"/>
      <c r="J68" s="157"/>
    </row>
    <row r="69" spans="1:10" x14ac:dyDescent="0.2">
      <c r="A69" s="157"/>
      <c r="B69" s="157"/>
      <c r="C69" s="157"/>
      <c r="D69" s="157"/>
      <c r="E69" s="157"/>
      <c r="F69" s="157"/>
      <c r="G69" s="157"/>
      <c r="H69" s="157"/>
      <c r="I69" s="157"/>
      <c r="J69" s="157"/>
    </row>
    <row r="70" spans="1:10" x14ac:dyDescent="0.2">
      <c r="A70" s="157"/>
      <c r="B70" s="157"/>
      <c r="C70" s="157"/>
      <c r="D70" s="157"/>
      <c r="E70" s="157"/>
      <c r="F70" s="157"/>
      <c r="G70" s="157"/>
      <c r="H70" s="157"/>
      <c r="I70" s="157"/>
      <c r="J70" s="157"/>
    </row>
    <row r="71" spans="1:10" x14ac:dyDescent="0.2">
      <c r="A71" s="157"/>
      <c r="B71" s="157"/>
      <c r="C71" s="157"/>
      <c r="D71" s="157"/>
      <c r="E71" s="157"/>
      <c r="F71" s="157"/>
      <c r="G71" s="157"/>
      <c r="H71" s="157"/>
      <c r="I71" s="157"/>
      <c r="J71" s="157"/>
    </row>
    <row r="72" spans="1:10" x14ac:dyDescent="0.2">
      <c r="A72" s="157"/>
      <c r="B72" s="157"/>
      <c r="C72" s="157"/>
      <c r="D72" s="157"/>
      <c r="E72" s="157"/>
      <c r="F72" s="157"/>
      <c r="G72" s="157"/>
      <c r="H72" s="157"/>
      <c r="I72" s="157"/>
      <c r="J72" s="157"/>
    </row>
    <row r="73" spans="1:10" x14ac:dyDescent="0.2">
      <c r="A73" s="157"/>
      <c r="B73" s="157"/>
      <c r="C73" s="157"/>
      <c r="D73" s="157"/>
      <c r="E73" s="157"/>
      <c r="F73" s="157"/>
      <c r="G73" s="157"/>
      <c r="H73" s="157"/>
      <c r="I73" s="157"/>
      <c r="J73" s="157"/>
    </row>
    <row r="74" spans="1:10" x14ac:dyDescent="0.2">
      <c r="A74" s="157"/>
      <c r="B74" s="157"/>
      <c r="C74" s="157"/>
      <c r="D74" s="157"/>
      <c r="E74" s="157"/>
      <c r="F74" s="157"/>
      <c r="G74" s="157"/>
      <c r="H74" s="157"/>
      <c r="I74" s="157"/>
      <c r="J74" s="157"/>
    </row>
    <row r="75" spans="1:10" x14ac:dyDescent="0.2">
      <c r="A75" s="157"/>
      <c r="B75" s="157"/>
      <c r="C75" s="157"/>
      <c r="D75" s="157"/>
      <c r="E75" s="157"/>
      <c r="F75" s="157"/>
      <c r="G75" s="157"/>
      <c r="H75" s="157"/>
      <c r="I75" s="157"/>
      <c r="J75" s="157"/>
    </row>
    <row r="76" spans="1:10" x14ac:dyDescent="0.2">
      <c r="A76" s="157"/>
      <c r="B76" s="157"/>
      <c r="C76" s="157"/>
      <c r="D76" s="157"/>
      <c r="E76" s="157"/>
      <c r="F76" s="157"/>
      <c r="G76" s="157"/>
      <c r="H76" s="157"/>
      <c r="I76" s="157"/>
      <c r="J76" s="157"/>
    </row>
    <row r="77" spans="1:10" x14ac:dyDescent="0.2">
      <c r="A77" s="157"/>
      <c r="B77" s="157"/>
      <c r="C77" s="157"/>
      <c r="D77" s="157"/>
      <c r="E77" s="157"/>
      <c r="F77" s="157"/>
      <c r="G77" s="157"/>
      <c r="H77" s="157"/>
      <c r="I77" s="157"/>
      <c r="J77" s="157"/>
    </row>
    <row r="78" spans="1:10" x14ac:dyDescent="0.2">
      <c r="A78" s="157"/>
      <c r="B78" s="157"/>
      <c r="C78" s="157"/>
      <c r="D78" s="157"/>
      <c r="E78" s="157"/>
      <c r="F78" s="157"/>
      <c r="G78" s="157"/>
      <c r="H78" s="157"/>
      <c r="I78" s="157"/>
      <c r="J78" s="157"/>
    </row>
    <row r="79" spans="1:10" x14ac:dyDescent="0.2">
      <c r="A79" s="157"/>
      <c r="B79" s="157"/>
      <c r="C79" s="157"/>
      <c r="D79" s="157"/>
      <c r="E79" s="157"/>
      <c r="F79" s="157"/>
      <c r="G79" s="157"/>
      <c r="H79" s="157"/>
      <c r="I79" s="157"/>
      <c r="J79" s="157"/>
    </row>
    <row r="80" spans="1:10" x14ac:dyDescent="0.2">
      <c r="A80" s="157"/>
      <c r="B80" s="157"/>
      <c r="C80" s="157"/>
      <c r="D80" s="157"/>
      <c r="E80" s="157"/>
      <c r="F80" s="157"/>
      <c r="G80" s="157"/>
      <c r="H80" s="157"/>
      <c r="I80" s="157"/>
      <c r="J80" s="157"/>
    </row>
    <row r="81" spans="1:10" x14ac:dyDescent="0.2">
      <c r="A81" s="157"/>
      <c r="B81" s="157"/>
      <c r="C81" s="157"/>
      <c r="D81" s="157"/>
      <c r="E81" s="157"/>
      <c r="F81" s="157"/>
      <c r="G81" s="157"/>
      <c r="H81" s="157"/>
      <c r="I81" s="157"/>
      <c r="J81" s="157"/>
    </row>
    <row r="82" spans="1:10" x14ac:dyDescent="0.2">
      <c r="A82" s="157"/>
      <c r="B82" s="157"/>
      <c r="C82" s="157"/>
      <c r="D82" s="157"/>
      <c r="E82" s="157"/>
      <c r="F82" s="157"/>
      <c r="G82" s="157"/>
      <c r="H82" s="157"/>
      <c r="I82" s="157"/>
      <c r="J82" s="157"/>
    </row>
    <row r="83" spans="1:10" x14ac:dyDescent="0.2">
      <c r="A83" s="157"/>
      <c r="B83" s="157"/>
      <c r="C83" s="157"/>
      <c r="D83" s="157"/>
      <c r="E83" s="157"/>
      <c r="F83" s="157"/>
      <c r="G83" s="157"/>
      <c r="H83" s="157"/>
      <c r="I83" s="157"/>
      <c r="J83" s="157"/>
    </row>
    <row r="84" spans="1:10" x14ac:dyDescent="0.2">
      <c r="A84" s="157"/>
      <c r="B84" s="157"/>
      <c r="C84" s="157"/>
      <c r="D84" s="157"/>
      <c r="E84" s="157"/>
      <c r="F84" s="157"/>
      <c r="G84" s="157"/>
      <c r="H84" s="157"/>
      <c r="I84" s="157"/>
      <c r="J84" s="157"/>
    </row>
    <row r="85" spans="1:10" x14ac:dyDescent="0.2">
      <c r="A85" s="157"/>
      <c r="B85" s="157"/>
      <c r="C85" s="157"/>
      <c r="D85" s="157"/>
      <c r="E85" s="157"/>
      <c r="F85" s="157"/>
      <c r="G85" s="157"/>
      <c r="H85" s="157"/>
      <c r="I85" s="157"/>
      <c r="J85" s="157"/>
    </row>
    <row r="86" spans="1:10" x14ac:dyDescent="0.2">
      <c r="A86" s="157"/>
      <c r="B86" s="157"/>
      <c r="C86" s="157"/>
      <c r="D86" s="157"/>
      <c r="E86" s="157"/>
      <c r="F86" s="157"/>
      <c r="G86" s="157"/>
      <c r="H86" s="157"/>
      <c r="I86" s="157"/>
      <c r="J86" s="157"/>
    </row>
    <row r="87" spans="1:10" x14ac:dyDescent="0.2">
      <c r="A87" s="157"/>
      <c r="B87" s="157"/>
      <c r="C87" s="157"/>
      <c r="D87" s="157"/>
      <c r="E87" s="157"/>
      <c r="F87" s="157"/>
      <c r="G87" s="157"/>
      <c r="H87" s="157"/>
      <c r="I87" s="157"/>
      <c r="J87" s="157"/>
    </row>
    <row r="88" spans="1:10" x14ac:dyDescent="0.2">
      <c r="A88" s="157"/>
      <c r="B88" s="157"/>
      <c r="C88" s="157"/>
      <c r="D88" s="157"/>
      <c r="E88" s="157"/>
      <c r="F88" s="157"/>
      <c r="G88" s="157"/>
      <c r="H88" s="157"/>
      <c r="I88" s="157"/>
      <c r="J88" s="157"/>
    </row>
    <row r="89" spans="1:10" x14ac:dyDescent="0.2">
      <c r="A89" s="157"/>
      <c r="B89" s="157"/>
      <c r="C89" s="157"/>
      <c r="D89" s="157"/>
      <c r="E89" s="157"/>
      <c r="F89" s="157"/>
      <c r="G89" s="157"/>
      <c r="H89" s="157"/>
      <c r="I89" s="157"/>
      <c r="J89" s="157"/>
    </row>
    <row r="90" spans="1:10" x14ac:dyDescent="0.2">
      <c r="A90" s="157"/>
      <c r="B90" s="157"/>
      <c r="C90" s="157"/>
      <c r="D90" s="157"/>
      <c r="E90" s="157"/>
      <c r="F90" s="157"/>
      <c r="G90" s="157"/>
      <c r="H90" s="157"/>
      <c r="I90" s="157"/>
      <c r="J90" s="157"/>
    </row>
    <row r="91" spans="1:10" x14ac:dyDescent="0.2">
      <c r="A91" s="157"/>
      <c r="B91" s="157"/>
      <c r="C91" s="157"/>
      <c r="D91" s="157"/>
      <c r="E91" s="157"/>
      <c r="F91" s="157"/>
      <c r="G91" s="157"/>
      <c r="H91" s="157"/>
      <c r="I91" s="157"/>
      <c r="J91" s="157"/>
    </row>
    <row r="92" spans="1:10" x14ac:dyDescent="0.2">
      <c r="A92" s="157"/>
      <c r="B92" s="157"/>
      <c r="C92" s="157"/>
      <c r="D92" s="157"/>
      <c r="E92" s="157"/>
      <c r="F92" s="157"/>
      <c r="G92" s="157"/>
      <c r="H92" s="157"/>
      <c r="I92" s="157"/>
      <c r="J92" s="157"/>
    </row>
    <row r="93" spans="1:10" x14ac:dyDescent="0.2">
      <c r="A93" s="157"/>
      <c r="B93" s="157"/>
      <c r="C93" s="157"/>
      <c r="D93" s="157"/>
      <c r="E93" s="157"/>
      <c r="F93" s="157"/>
      <c r="G93" s="157"/>
      <c r="H93" s="157"/>
      <c r="I93" s="157"/>
      <c r="J93" s="157"/>
    </row>
    <row r="94" spans="1:10" x14ac:dyDescent="0.2">
      <c r="A94" s="157"/>
      <c r="B94" s="157"/>
      <c r="C94" s="157"/>
      <c r="D94" s="157"/>
      <c r="E94" s="157"/>
      <c r="F94" s="157"/>
      <c r="G94" s="157"/>
      <c r="H94" s="157"/>
      <c r="I94" s="157"/>
      <c r="J94" s="157"/>
    </row>
    <row r="95" spans="1:10" x14ac:dyDescent="0.2">
      <c r="A95" s="157"/>
      <c r="B95" s="157"/>
      <c r="C95" s="157"/>
      <c r="D95" s="157"/>
      <c r="E95" s="157"/>
      <c r="F95" s="157"/>
      <c r="G95" s="157"/>
      <c r="H95" s="157"/>
      <c r="I95" s="157"/>
      <c r="J95" s="157"/>
    </row>
    <row r="96" spans="1:10" x14ac:dyDescent="0.2">
      <c r="A96" s="157"/>
      <c r="B96" s="157"/>
      <c r="C96" s="157"/>
      <c r="D96" s="157"/>
      <c r="E96" s="157"/>
      <c r="F96" s="157"/>
      <c r="G96" s="157"/>
      <c r="H96" s="157"/>
      <c r="I96" s="157"/>
      <c r="J96" s="157"/>
    </row>
    <row r="97" spans="1:10" x14ac:dyDescent="0.2">
      <c r="A97" s="157"/>
      <c r="B97" s="157"/>
      <c r="C97" s="157"/>
      <c r="D97" s="157"/>
      <c r="E97" s="157"/>
      <c r="F97" s="157"/>
      <c r="G97" s="157"/>
      <c r="H97" s="157"/>
      <c r="I97" s="157"/>
      <c r="J97" s="157"/>
    </row>
    <row r="98" spans="1:10" x14ac:dyDescent="0.2">
      <c r="A98" s="157"/>
      <c r="B98" s="157"/>
      <c r="C98" s="157"/>
      <c r="D98" s="157"/>
      <c r="E98" s="157"/>
      <c r="F98" s="157"/>
      <c r="G98" s="157"/>
      <c r="H98" s="157"/>
      <c r="I98" s="157"/>
      <c r="J98" s="157"/>
    </row>
    <row r="99" spans="1:10" x14ac:dyDescent="0.2">
      <c r="A99" s="157"/>
      <c r="B99" s="157"/>
      <c r="C99" s="157"/>
      <c r="D99" s="157"/>
      <c r="E99" s="157"/>
      <c r="F99" s="157"/>
      <c r="G99" s="157"/>
      <c r="H99" s="157"/>
      <c r="I99" s="157"/>
      <c r="J99" s="157"/>
    </row>
    <row r="100" spans="1:10" x14ac:dyDescent="0.2">
      <c r="A100" s="157"/>
      <c r="B100" s="157"/>
      <c r="C100" s="157"/>
      <c r="D100" s="157"/>
      <c r="E100" s="157"/>
      <c r="F100" s="157"/>
      <c r="G100" s="157"/>
      <c r="H100" s="157"/>
      <c r="I100" s="157"/>
      <c r="J100" s="157"/>
    </row>
    <row r="101" spans="1:10" x14ac:dyDescent="0.2">
      <c r="A101" s="157"/>
      <c r="B101" s="157"/>
      <c r="C101" s="157"/>
      <c r="D101" s="157"/>
      <c r="E101" s="157"/>
      <c r="F101" s="157"/>
      <c r="G101" s="157"/>
      <c r="H101" s="157"/>
      <c r="I101" s="157"/>
      <c r="J101" s="157"/>
    </row>
    <row r="102" spans="1:10" x14ac:dyDescent="0.2">
      <c r="A102" s="157"/>
      <c r="B102" s="157"/>
      <c r="C102" s="157"/>
      <c r="D102" s="157"/>
      <c r="E102" s="157"/>
      <c r="F102" s="157"/>
      <c r="G102" s="157"/>
      <c r="H102" s="157"/>
      <c r="I102" s="157"/>
      <c r="J102" s="157"/>
    </row>
    <row r="103" spans="1:10" x14ac:dyDescent="0.2">
      <c r="A103" s="157"/>
      <c r="B103" s="157"/>
      <c r="C103" s="157"/>
      <c r="D103" s="157"/>
      <c r="E103" s="157"/>
      <c r="F103" s="157"/>
      <c r="G103" s="157"/>
      <c r="H103" s="157"/>
      <c r="I103" s="157"/>
      <c r="J103" s="157"/>
    </row>
    <row r="104" spans="1:10" x14ac:dyDescent="0.2">
      <c r="A104" s="157"/>
      <c r="B104" s="157"/>
      <c r="C104" s="157"/>
      <c r="D104" s="157"/>
      <c r="E104" s="157"/>
      <c r="F104" s="157"/>
      <c r="G104" s="157"/>
      <c r="H104" s="157"/>
      <c r="I104" s="157"/>
      <c r="J104" s="157"/>
    </row>
    <row r="105" spans="1:10" x14ac:dyDescent="0.2">
      <c r="A105" s="157"/>
      <c r="B105" s="157"/>
      <c r="C105" s="157"/>
      <c r="D105" s="157"/>
      <c r="E105" s="157"/>
      <c r="F105" s="157"/>
      <c r="G105" s="157"/>
      <c r="H105" s="157"/>
      <c r="I105" s="157"/>
      <c r="J105" s="157"/>
    </row>
    <row r="106" spans="1:10" x14ac:dyDescent="0.2">
      <c r="A106" s="157"/>
      <c r="B106" s="157"/>
      <c r="C106" s="157"/>
      <c r="D106" s="157"/>
      <c r="E106" s="157"/>
      <c r="F106" s="157"/>
      <c r="G106" s="157"/>
      <c r="H106" s="157"/>
      <c r="I106" s="157"/>
      <c r="J106" s="157"/>
    </row>
    <row r="107" spans="1:10" x14ac:dyDescent="0.2">
      <c r="A107" s="157"/>
      <c r="B107" s="157"/>
      <c r="C107" s="157"/>
      <c r="D107" s="157"/>
      <c r="E107" s="157"/>
      <c r="F107" s="157"/>
      <c r="G107" s="157"/>
      <c r="H107" s="157"/>
      <c r="I107" s="157"/>
      <c r="J107" s="157"/>
    </row>
    <row r="108" spans="1:10" x14ac:dyDescent="0.2">
      <c r="A108" s="157"/>
      <c r="B108" s="157"/>
      <c r="C108" s="157"/>
      <c r="D108" s="157"/>
      <c r="E108" s="157"/>
      <c r="F108" s="157"/>
      <c r="G108" s="157"/>
      <c r="H108" s="157"/>
      <c r="I108" s="157"/>
      <c r="J108" s="157"/>
    </row>
    <row r="109" spans="1:10" x14ac:dyDescent="0.2">
      <c r="A109" s="157"/>
      <c r="B109" s="157"/>
      <c r="C109" s="157"/>
      <c r="D109" s="157"/>
      <c r="E109" s="157"/>
      <c r="F109" s="157"/>
      <c r="G109" s="157"/>
      <c r="H109" s="157"/>
      <c r="I109" s="157"/>
      <c r="J109" s="157"/>
    </row>
    <row r="110" spans="1:10" x14ac:dyDescent="0.2">
      <c r="A110" s="157"/>
      <c r="B110" s="157"/>
      <c r="C110" s="157"/>
      <c r="D110" s="157"/>
      <c r="E110" s="157"/>
      <c r="F110" s="157"/>
      <c r="G110" s="157"/>
      <c r="H110" s="157"/>
      <c r="I110" s="157"/>
      <c r="J110" s="157"/>
    </row>
    <row r="111" spans="1:10" x14ac:dyDescent="0.2">
      <c r="A111" s="157"/>
      <c r="B111" s="157"/>
      <c r="C111" s="157"/>
      <c r="D111" s="157"/>
      <c r="E111" s="157"/>
      <c r="F111" s="157"/>
      <c r="G111" s="157"/>
      <c r="H111" s="157"/>
      <c r="I111" s="157"/>
      <c r="J111" s="157"/>
    </row>
    <row r="112" spans="1:10" x14ac:dyDescent="0.2">
      <c r="A112" s="157"/>
      <c r="B112" s="157"/>
      <c r="C112" s="157"/>
      <c r="D112" s="157"/>
      <c r="E112" s="157"/>
      <c r="F112" s="157"/>
      <c r="G112" s="157"/>
      <c r="H112" s="157"/>
      <c r="I112" s="157"/>
      <c r="J112" s="157"/>
    </row>
    <row r="113" spans="1:10" x14ac:dyDescent="0.2">
      <c r="A113" s="157"/>
      <c r="B113" s="157"/>
      <c r="C113" s="157"/>
      <c r="D113" s="157"/>
      <c r="E113" s="157"/>
      <c r="F113" s="157"/>
      <c r="G113" s="157"/>
      <c r="H113" s="157"/>
      <c r="I113" s="157"/>
      <c r="J113" s="157"/>
    </row>
    <row r="114" spans="1:10" x14ac:dyDescent="0.2">
      <c r="A114" s="157"/>
      <c r="B114" s="157"/>
      <c r="C114" s="157"/>
      <c r="D114" s="157"/>
      <c r="E114" s="157"/>
      <c r="F114" s="157"/>
      <c r="G114" s="157"/>
      <c r="H114" s="157"/>
      <c r="I114" s="157"/>
      <c r="J114" s="157"/>
    </row>
    <row r="115" spans="1:10" x14ac:dyDescent="0.2">
      <c r="A115" s="157"/>
      <c r="B115" s="157"/>
      <c r="C115" s="157"/>
      <c r="D115" s="157"/>
      <c r="E115" s="157"/>
      <c r="F115" s="157"/>
      <c r="G115" s="157"/>
      <c r="H115" s="157"/>
      <c r="I115" s="157"/>
      <c r="J115" s="157"/>
    </row>
    <row r="116" spans="1:10" x14ac:dyDescent="0.2">
      <c r="A116" s="157"/>
      <c r="B116" s="157"/>
      <c r="C116" s="157"/>
      <c r="D116" s="157"/>
      <c r="E116" s="157"/>
      <c r="F116" s="157"/>
      <c r="G116" s="157"/>
      <c r="H116" s="157"/>
      <c r="I116" s="157"/>
      <c r="J116" s="157"/>
    </row>
    <row r="117" spans="1:10" x14ac:dyDescent="0.2">
      <c r="A117" s="157"/>
      <c r="B117" s="157"/>
      <c r="C117" s="157"/>
      <c r="D117" s="157"/>
      <c r="E117" s="157"/>
      <c r="F117" s="157"/>
      <c r="G117" s="157"/>
      <c r="H117" s="157"/>
      <c r="I117" s="157"/>
      <c r="J117" s="157"/>
    </row>
    <row r="118" spans="1:10" x14ac:dyDescent="0.2">
      <c r="A118" s="157"/>
      <c r="B118" s="157"/>
      <c r="C118" s="157"/>
      <c r="D118" s="157"/>
      <c r="E118" s="157"/>
      <c r="F118" s="157"/>
      <c r="G118" s="157"/>
      <c r="H118" s="157"/>
      <c r="I118" s="157"/>
      <c r="J118" s="157"/>
    </row>
    <row r="119" spans="1:10" x14ac:dyDescent="0.2">
      <c r="A119" s="157"/>
      <c r="B119" s="157"/>
      <c r="C119" s="157"/>
      <c r="D119" s="157"/>
      <c r="E119" s="157"/>
      <c r="F119" s="157"/>
      <c r="G119" s="157"/>
      <c r="H119" s="157"/>
      <c r="I119" s="157"/>
      <c r="J119" s="157"/>
    </row>
    <row r="120" spans="1:10" x14ac:dyDescent="0.2">
      <c r="A120" s="157"/>
      <c r="B120" s="157"/>
      <c r="C120" s="157"/>
      <c r="D120" s="157"/>
      <c r="E120" s="157"/>
      <c r="F120" s="157"/>
      <c r="G120" s="157"/>
      <c r="H120" s="157"/>
      <c r="I120" s="157"/>
      <c r="J120" s="157"/>
    </row>
    <row r="121" spans="1:10" x14ac:dyDescent="0.2">
      <c r="A121" s="157"/>
      <c r="B121" s="157"/>
      <c r="C121" s="157"/>
      <c r="D121" s="157"/>
      <c r="E121" s="157"/>
      <c r="F121" s="157"/>
      <c r="G121" s="157"/>
      <c r="H121" s="157"/>
      <c r="I121" s="157"/>
      <c r="J121" s="157"/>
    </row>
    <row r="122" spans="1:10" x14ac:dyDescent="0.2">
      <c r="A122" s="157"/>
      <c r="B122" s="157"/>
      <c r="C122" s="157"/>
      <c r="D122" s="157"/>
      <c r="E122" s="157"/>
      <c r="F122" s="157"/>
      <c r="G122" s="157"/>
      <c r="H122" s="157"/>
      <c r="I122" s="157"/>
      <c r="J122" s="157"/>
    </row>
    <row r="123" spans="1:10" x14ac:dyDescent="0.2">
      <c r="A123" s="157"/>
      <c r="B123" s="157"/>
      <c r="C123" s="157"/>
      <c r="D123" s="157"/>
      <c r="E123" s="157"/>
      <c r="F123" s="157"/>
      <c r="G123" s="157"/>
      <c r="H123" s="157"/>
      <c r="I123" s="157"/>
      <c r="J123" s="157"/>
    </row>
    <row r="124" spans="1:10" x14ac:dyDescent="0.2">
      <c r="A124" s="157"/>
      <c r="B124" s="157"/>
      <c r="C124" s="157"/>
      <c r="D124" s="157"/>
      <c r="E124" s="157"/>
      <c r="F124" s="157"/>
      <c r="G124" s="157"/>
      <c r="H124" s="157"/>
      <c r="I124" s="157"/>
      <c r="J124" s="157"/>
    </row>
    <row r="125" spans="1:10" x14ac:dyDescent="0.2">
      <c r="A125" s="157"/>
      <c r="B125" s="157"/>
      <c r="C125" s="157"/>
      <c r="D125" s="157"/>
      <c r="E125" s="157"/>
      <c r="F125" s="157"/>
      <c r="G125" s="157"/>
      <c r="H125" s="157"/>
      <c r="I125" s="157"/>
      <c r="J125" s="157"/>
    </row>
    <row r="126" spans="1:10" x14ac:dyDescent="0.2">
      <c r="A126" s="157"/>
      <c r="B126" s="157"/>
      <c r="C126" s="157"/>
      <c r="D126" s="157"/>
      <c r="E126" s="157"/>
      <c r="F126" s="157"/>
      <c r="G126" s="157"/>
      <c r="H126" s="157"/>
      <c r="I126" s="157"/>
      <c r="J126" s="157"/>
    </row>
    <row r="127" spans="1:10" x14ac:dyDescent="0.2">
      <c r="A127" s="157"/>
      <c r="B127" s="157"/>
      <c r="C127" s="157"/>
      <c r="D127" s="157"/>
      <c r="E127" s="157"/>
      <c r="F127" s="157"/>
      <c r="G127" s="157"/>
      <c r="H127" s="157"/>
      <c r="I127" s="157"/>
      <c r="J127" s="157"/>
    </row>
    <row r="128" spans="1:10" x14ac:dyDescent="0.2">
      <c r="A128" s="157"/>
      <c r="B128" s="157"/>
      <c r="C128" s="157"/>
      <c r="D128" s="157"/>
      <c r="E128" s="157"/>
      <c r="F128" s="157"/>
      <c r="G128" s="157"/>
      <c r="H128" s="157"/>
      <c r="I128" s="157"/>
      <c r="J128" s="157"/>
    </row>
    <row r="129" spans="1:10" x14ac:dyDescent="0.2">
      <c r="A129" s="157"/>
      <c r="B129" s="157"/>
      <c r="C129" s="157"/>
      <c r="D129" s="157"/>
      <c r="E129" s="157"/>
      <c r="F129" s="157"/>
      <c r="G129" s="157"/>
      <c r="H129" s="157"/>
      <c r="I129" s="157"/>
      <c r="J129" s="157"/>
    </row>
    <row r="130" spans="1:10" x14ac:dyDescent="0.2">
      <c r="A130" s="157"/>
      <c r="B130" s="157"/>
      <c r="C130" s="157"/>
      <c r="D130" s="157"/>
      <c r="E130" s="157"/>
      <c r="F130" s="157"/>
      <c r="G130" s="157"/>
      <c r="H130" s="157"/>
      <c r="I130" s="157"/>
      <c r="J130" s="157"/>
    </row>
    <row r="131" spans="1:10" x14ac:dyDescent="0.2">
      <c r="A131" s="157"/>
      <c r="B131" s="157"/>
      <c r="C131" s="157"/>
      <c r="D131" s="157"/>
      <c r="E131" s="157"/>
      <c r="F131" s="157"/>
      <c r="G131" s="157"/>
      <c r="H131" s="157"/>
      <c r="I131" s="157"/>
      <c r="J131" s="157"/>
    </row>
    <row r="132" spans="1:10" x14ac:dyDescent="0.2">
      <c r="A132" s="157"/>
      <c r="B132" s="157"/>
      <c r="C132" s="157"/>
      <c r="D132" s="157"/>
      <c r="E132" s="157"/>
      <c r="F132" s="157"/>
      <c r="G132" s="157"/>
      <c r="H132" s="157"/>
      <c r="I132" s="157"/>
      <c r="J132" s="157"/>
    </row>
    <row r="133" spans="1:10" x14ac:dyDescent="0.2">
      <c r="A133" s="157"/>
      <c r="B133" s="157"/>
      <c r="C133" s="157"/>
      <c r="D133" s="157"/>
      <c r="E133" s="157"/>
      <c r="F133" s="157"/>
      <c r="G133" s="157"/>
      <c r="H133" s="157"/>
      <c r="I133" s="157"/>
      <c r="J133" s="157"/>
    </row>
    <row r="134" spans="1:10" x14ac:dyDescent="0.2">
      <c r="A134" s="157"/>
      <c r="B134" s="157"/>
      <c r="C134" s="157"/>
      <c r="D134" s="157"/>
      <c r="E134" s="157"/>
      <c r="F134" s="157"/>
      <c r="G134" s="157"/>
      <c r="H134" s="157"/>
      <c r="I134" s="157"/>
      <c r="J134" s="157"/>
    </row>
    <row r="135" spans="1:10" x14ac:dyDescent="0.2">
      <c r="A135" s="157"/>
      <c r="B135" s="157"/>
      <c r="C135" s="157"/>
      <c r="D135" s="157"/>
      <c r="E135" s="157"/>
      <c r="F135" s="157"/>
      <c r="G135" s="157"/>
      <c r="H135" s="157"/>
      <c r="I135" s="157"/>
      <c r="J135" s="157"/>
    </row>
    <row r="136" spans="1:10" x14ac:dyDescent="0.2">
      <c r="A136" s="157"/>
      <c r="B136" s="157"/>
      <c r="C136" s="157"/>
      <c r="D136" s="157"/>
      <c r="E136" s="157"/>
      <c r="F136" s="157"/>
      <c r="G136" s="157"/>
      <c r="H136" s="157"/>
      <c r="I136" s="157"/>
      <c r="J136" s="157"/>
    </row>
    <row r="137" spans="1:10" x14ac:dyDescent="0.2">
      <c r="A137" s="157"/>
      <c r="B137" s="157"/>
      <c r="C137" s="157"/>
      <c r="D137" s="157"/>
      <c r="E137" s="157"/>
      <c r="F137" s="157"/>
      <c r="G137" s="157"/>
      <c r="H137" s="157"/>
      <c r="I137" s="157"/>
      <c r="J137" s="157"/>
    </row>
    <row r="138" spans="1:10" x14ac:dyDescent="0.2">
      <c r="A138" s="157"/>
      <c r="B138" s="157"/>
      <c r="C138" s="157"/>
      <c r="D138" s="157"/>
      <c r="E138" s="157"/>
      <c r="F138" s="157"/>
      <c r="G138" s="157"/>
      <c r="H138" s="157"/>
      <c r="I138" s="157"/>
      <c r="J138" s="157"/>
    </row>
    <row r="139" spans="1:10" x14ac:dyDescent="0.2">
      <c r="A139" s="157"/>
      <c r="B139" s="157"/>
      <c r="C139" s="157"/>
      <c r="D139" s="157"/>
      <c r="E139" s="157"/>
      <c r="F139" s="157"/>
      <c r="G139" s="157"/>
      <c r="H139" s="157"/>
      <c r="I139" s="157"/>
      <c r="J139" s="157"/>
    </row>
    <row r="140" spans="1:10" x14ac:dyDescent="0.2">
      <c r="A140" s="157"/>
      <c r="B140" s="157"/>
      <c r="C140" s="157"/>
      <c r="D140" s="157"/>
      <c r="E140" s="157"/>
      <c r="F140" s="157"/>
      <c r="G140" s="157"/>
      <c r="H140" s="157"/>
      <c r="I140" s="157"/>
      <c r="J140" s="157"/>
    </row>
    <row r="141" spans="1:10" x14ac:dyDescent="0.2">
      <c r="A141" s="157"/>
      <c r="B141" s="157"/>
      <c r="C141" s="157"/>
      <c r="D141" s="157"/>
      <c r="E141" s="157"/>
      <c r="F141" s="157"/>
      <c r="G141" s="157"/>
      <c r="H141" s="157"/>
      <c r="I141" s="157"/>
      <c r="J141" s="157"/>
    </row>
    <row r="142" spans="1:10" x14ac:dyDescent="0.2">
      <c r="A142" s="157"/>
      <c r="B142" s="157"/>
      <c r="C142" s="157"/>
      <c r="D142" s="157"/>
      <c r="E142" s="157"/>
      <c r="F142" s="157"/>
      <c r="G142" s="157"/>
      <c r="H142" s="157"/>
      <c r="I142" s="157"/>
      <c r="J142" s="157"/>
    </row>
    <row r="143" spans="1:10" x14ac:dyDescent="0.2">
      <c r="A143" s="157"/>
      <c r="B143" s="157"/>
      <c r="C143" s="157"/>
      <c r="D143" s="157"/>
      <c r="E143" s="157"/>
      <c r="F143" s="157"/>
      <c r="G143" s="157"/>
      <c r="H143" s="157"/>
      <c r="I143" s="157"/>
      <c r="J143" s="157"/>
    </row>
    <row r="144" spans="1:10" x14ac:dyDescent="0.2">
      <c r="A144" s="157"/>
      <c r="B144" s="157"/>
      <c r="C144" s="157"/>
      <c r="D144" s="157"/>
      <c r="E144" s="157"/>
      <c r="F144" s="157"/>
      <c r="G144" s="157"/>
      <c r="H144" s="157"/>
      <c r="I144" s="157"/>
      <c r="J144" s="157"/>
    </row>
    <row r="145" spans="1:10" x14ac:dyDescent="0.2">
      <c r="A145" s="157"/>
      <c r="B145" s="157"/>
      <c r="C145" s="157"/>
      <c r="D145" s="157"/>
      <c r="E145" s="157"/>
      <c r="F145" s="157"/>
      <c r="G145" s="157"/>
      <c r="H145" s="157"/>
      <c r="I145" s="157"/>
      <c r="J145" s="157"/>
    </row>
    <row r="146" spans="1:10" x14ac:dyDescent="0.2">
      <c r="A146" s="157"/>
      <c r="B146" s="157"/>
      <c r="C146" s="157"/>
      <c r="D146" s="157"/>
      <c r="E146" s="157"/>
      <c r="F146" s="157"/>
      <c r="G146" s="157"/>
      <c r="H146" s="157"/>
      <c r="I146" s="157"/>
      <c r="J146" s="157"/>
    </row>
    <row r="147" spans="1:10" x14ac:dyDescent="0.2">
      <c r="A147" s="157"/>
      <c r="B147" s="157"/>
      <c r="C147" s="157"/>
      <c r="D147" s="157"/>
      <c r="E147" s="157"/>
      <c r="F147" s="157"/>
      <c r="G147" s="157"/>
      <c r="H147" s="157"/>
      <c r="I147" s="157"/>
      <c r="J147" s="157"/>
    </row>
    <row r="148" spans="1:10" x14ac:dyDescent="0.2">
      <c r="A148" s="157"/>
      <c r="B148" s="157"/>
      <c r="C148" s="157"/>
      <c r="D148" s="157"/>
      <c r="E148" s="157"/>
      <c r="F148" s="157"/>
      <c r="G148" s="157"/>
      <c r="H148" s="157"/>
      <c r="I148" s="157"/>
      <c r="J148" s="157"/>
    </row>
    <row r="149" spans="1:10" x14ac:dyDescent="0.2">
      <c r="A149" s="157"/>
      <c r="B149" s="157"/>
      <c r="C149" s="157"/>
      <c r="D149" s="157"/>
      <c r="E149" s="157"/>
      <c r="F149" s="157"/>
      <c r="G149" s="157"/>
      <c r="H149" s="157"/>
      <c r="I149" s="157"/>
      <c r="J149" s="157"/>
    </row>
    <row r="150" spans="1:10" x14ac:dyDescent="0.2">
      <c r="A150" s="157"/>
      <c r="B150" s="157"/>
      <c r="C150" s="157"/>
      <c r="D150" s="157"/>
      <c r="E150" s="157"/>
      <c r="F150" s="157"/>
      <c r="G150" s="157"/>
      <c r="H150" s="157"/>
      <c r="I150" s="157"/>
      <c r="J150" s="157"/>
    </row>
    <row r="151" spans="1:10" x14ac:dyDescent="0.2">
      <c r="A151" s="157"/>
      <c r="B151" s="157"/>
      <c r="C151" s="157"/>
      <c r="D151" s="157"/>
      <c r="E151" s="157"/>
      <c r="F151" s="157"/>
      <c r="G151" s="157"/>
      <c r="H151" s="157"/>
      <c r="I151" s="157"/>
      <c r="J151" s="157"/>
    </row>
    <row r="152" spans="1:10" x14ac:dyDescent="0.2">
      <c r="A152" s="157"/>
      <c r="B152" s="157"/>
      <c r="C152" s="157"/>
      <c r="D152" s="157"/>
      <c r="E152" s="157"/>
      <c r="F152" s="157"/>
      <c r="G152" s="157"/>
      <c r="H152" s="157"/>
      <c r="I152" s="157"/>
      <c r="J152" s="157"/>
    </row>
    <row r="153" spans="1:10" x14ac:dyDescent="0.2">
      <c r="A153" s="157"/>
      <c r="B153" s="157"/>
      <c r="C153" s="157"/>
      <c r="D153" s="157"/>
      <c r="E153" s="157"/>
      <c r="F153" s="157"/>
      <c r="G153" s="157"/>
      <c r="H153" s="157"/>
      <c r="I153" s="157"/>
      <c r="J153" s="157"/>
    </row>
    <row r="154" spans="1:10" x14ac:dyDescent="0.2">
      <c r="A154" s="157"/>
      <c r="B154" s="157"/>
      <c r="C154" s="157"/>
      <c r="D154" s="157"/>
      <c r="E154" s="157"/>
      <c r="F154" s="157"/>
      <c r="G154" s="157"/>
      <c r="H154" s="157"/>
      <c r="I154" s="157"/>
      <c r="J154" s="157"/>
    </row>
    <row r="155" spans="1:10" x14ac:dyDescent="0.2">
      <c r="A155" s="157"/>
      <c r="B155" s="157"/>
      <c r="C155" s="157"/>
      <c r="D155" s="157"/>
      <c r="E155" s="157"/>
      <c r="F155" s="157"/>
      <c r="G155" s="157"/>
      <c r="H155" s="157"/>
      <c r="I155" s="157"/>
      <c r="J155" s="157"/>
    </row>
    <row r="156" spans="1:10" x14ac:dyDescent="0.2">
      <c r="A156" s="157"/>
      <c r="B156" s="157"/>
      <c r="C156" s="157"/>
      <c r="D156" s="157"/>
      <c r="E156" s="157"/>
      <c r="F156" s="157"/>
      <c r="G156" s="157"/>
      <c r="H156" s="157"/>
      <c r="I156" s="157"/>
      <c r="J156" s="157"/>
    </row>
    <row r="157" spans="1:10" x14ac:dyDescent="0.2">
      <c r="A157" s="157"/>
      <c r="B157" s="157"/>
      <c r="C157" s="157"/>
      <c r="D157" s="157"/>
      <c r="E157" s="157"/>
      <c r="F157" s="157"/>
      <c r="G157" s="157"/>
      <c r="H157" s="157"/>
      <c r="I157" s="157"/>
      <c r="J157" s="157"/>
    </row>
    <row r="158" spans="1:10" x14ac:dyDescent="0.2">
      <c r="A158" s="157"/>
      <c r="B158" s="157"/>
      <c r="C158" s="157"/>
      <c r="D158" s="157"/>
      <c r="E158" s="157"/>
      <c r="F158" s="157"/>
      <c r="G158" s="157"/>
      <c r="H158" s="157"/>
      <c r="I158" s="157"/>
      <c r="J158" s="157"/>
    </row>
    <row r="159" spans="1:10" x14ac:dyDescent="0.2">
      <c r="A159" s="157"/>
      <c r="B159" s="157"/>
      <c r="C159" s="157"/>
      <c r="D159" s="157"/>
      <c r="E159" s="157"/>
      <c r="F159" s="157"/>
      <c r="G159" s="157"/>
      <c r="H159" s="157"/>
      <c r="I159" s="157"/>
      <c r="J159" s="157"/>
    </row>
    <row r="160" spans="1:10" x14ac:dyDescent="0.2">
      <c r="A160" s="157"/>
      <c r="B160" s="157"/>
      <c r="C160" s="157"/>
      <c r="D160" s="157"/>
      <c r="E160" s="157"/>
      <c r="F160" s="157"/>
      <c r="G160" s="157"/>
      <c r="H160" s="157"/>
      <c r="I160" s="157"/>
      <c r="J160" s="157"/>
    </row>
    <row r="161" spans="1:10" x14ac:dyDescent="0.2">
      <c r="A161" s="157"/>
      <c r="B161" s="157"/>
      <c r="C161" s="157"/>
      <c r="D161" s="157"/>
      <c r="E161" s="157"/>
      <c r="F161" s="157"/>
      <c r="G161" s="157"/>
      <c r="H161" s="157"/>
      <c r="I161" s="157"/>
      <c r="J161" s="157"/>
    </row>
    <row r="162" spans="1:10" x14ac:dyDescent="0.2">
      <c r="A162" s="157"/>
      <c r="B162" s="157"/>
      <c r="C162" s="157"/>
      <c r="D162" s="157"/>
      <c r="E162" s="157"/>
      <c r="F162" s="157"/>
      <c r="G162" s="157"/>
      <c r="H162" s="157"/>
      <c r="I162" s="157"/>
      <c r="J162" s="157"/>
    </row>
    <row r="163" spans="1:10" x14ac:dyDescent="0.2">
      <c r="A163" s="157"/>
      <c r="B163" s="157"/>
      <c r="C163" s="157"/>
      <c r="D163" s="157"/>
      <c r="E163" s="157"/>
      <c r="F163" s="157"/>
      <c r="G163" s="157"/>
      <c r="H163" s="157"/>
      <c r="I163" s="157"/>
      <c r="J163" s="157"/>
    </row>
    <row r="164" spans="1:10" x14ac:dyDescent="0.2">
      <c r="A164" s="157"/>
      <c r="B164" s="157"/>
      <c r="C164" s="157"/>
      <c r="D164" s="157"/>
      <c r="E164" s="157"/>
      <c r="F164" s="157"/>
      <c r="G164" s="157"/>
      <c r="H164" s="157"/>
      <c r="I164" s="157"/>
      <c r="J164" s="157"/>
    </row>
    <row r="165" spans="1:10" x14ac:dyDescent="0.2">
      <c r="A165" s="157"/>
      <c r="B165" s="157"/>
      <c r="C165" s="157"/>
      <c r="D165" s="157"/>
      <c r="E165" s="157"/>
      <c r="F165" s="157"/>
      <c r="G165" s="157"/>
      <c r="H165" s="157"/>
      <c r="I165" s="157"/>
      <c r="J165" s="157"/>
    </row>
    <row r="166" spans="1:10" x14ac:dyDescent="0.2">
      <c r="A166" s="157"/>
      <c r="B166" s="157"/>
      <c r="C166" s="157"/>
      <c r="D166" s="157"/>
      <c r="E166" s="157"/>
      <c r="F166" s="157"/>
      <c r="G166" s="157"/>
      <c r="H166" s="157"/>
      <c r="I166" s="157"/>
      <c r="J166" s="157"/>
    </row>
    <row r="167" spans="1:10" x14ac:dyDescent="0.2">
      <c r="A167" s="157"/>
      <c r="B167" s="157"/>
      <c r="C167" s="157"/>
      <c r="D167" s="157"/>
      <c r="E167" s="157"/>
      <c r="F167" s="157"/>
      <c r="G167" s="157"/>
      <c r="H167" s="157"/>
      <c r="I167" s="157"/>
      <c r="J167" s="157"/>
    </row>
    <row r="168" spans="1:10" x14ac:dyDescent="0.2">
      <c r="A168" s="157"/>
      <c r="B168" s="157"/>
      <c r="C168" s="157"/>
      <c r="D168" s="157"/>
      <c r="E168" s="157"/>
      <c r="F168" s="157"/>
      <c r="G168" s="157"/>
      <c r="H168" s="157"/>
      <c r="I168" s="157"/>
      <c r="J168" s="157"/>
    </row>
    <row r="169" spans="1:10" x14ac:dyDescent="0.2">
      <c r="A169" s="157"/>
      <c r="B169" s="157"/>
      <c r="C169" s="157"/>
      <c r="D169" s="157"/>
      <c r="E169" s="157"/>
      <c r="F169" s="157"/>
      <c r="G169" s="157"/>
      <c r="H169" s="157"/>
      <c r="I169" s="157"/>
      <c r="J169" s="157"/>
    </row>
    <row r="170" spans="1:10" x14ac:dyDescent="0.2">
      <c r="A170" s="157"/>
      <c r="B170" s="157"/>
      <c r="C170" s="157"/>
      <c r="D170" s="157"/>
      <c r="E170" s="157"/>
      <c r="F170" s="157"/>
      <c r="G170" s="157"/>
      <c r="H170" s="157"/>
      <c r="I170" s="157"/>
      <c r="J170" s="157"/>
    </row>
    <row r="171" spans="1:10" x14ac:dyDescent="0.2">
      <c r="A171" s="157"/>
      <c r="B171" s="157"/>
      <c r="C171" s="157"/>
      <c r="D171" s="157"/>
      <c r="E171" s="157"/>
      <c r="F171" s="157"/>
      <c r="G171" s="157"/>
      <c r="H171" s="157"/>
      <c r="I171" s="157"/>
      <c r="J171" s="157"/>
    </row>
    <row r="172" spans="1:10" x14ac:dyDescent="0.2">
      <c r="A172" s="157"/>
      <c r="B172" s="157"/>
      <c r="C172" s="157"/>
      <c r="D172" s="157"/>
      <c r="E172" s="157"/>
      <c r="F172" s="157"/>
      <c r="G172" s="157"/>
      <c r="H172" s="157"/>
      <c r="I172" s="157"/>
      <c r="J172" s="157"/>
    </row>
    <row r="173" spans="1:10" x14ac:dyDescent="0.2">
      <c r="A173" s="157"/>
      <c r="B173" s="157"/>
      <c r="C173" s="157"/>
      <c r="D173" s="157"/>
      <c r="E173" s="157"/>
      <c r="F173" s="157"/>
      <c r="G173" s="157"/>
      <c r="H173" s="157"/>
      <c r="I173" s="157"/>
      <c r="J173" s="157"/>
    </row>
    <row r="174" spans="1:10" x14ac:dyDescent="0.2">
      <c r="A174" s="157"/>
      <c r="B174" s="157"/>
      <c r="C174" s="157"/>
      <c r="D174" s="157"/>
      <c r="E174" s="157"/>
      <c r="F174" s="157"/>
      <c r="G174" s="157"/>
      <c r="H174" s="157"/>
      <c r="I174" s="157"/>
      <c r="J174" s="157"/>
    </row>
    <row r="175" spans="1:10" x14ac:dyDescent="0.2">
      <c r="A175" s="157"/>
      <c r="B175" s="157"/>
      <c r="C175" s="157"/>
      <c r="D175" s="157"/>
      <c r="E175" s="157"/>
      <c r="F175" s="157"/>
      <c r="G175" s="157"/>
      <c r="H175" s="157"/>
      <c r="I175" s="157"/>
      <c r="J175" s="157"/>
    </row>
    <row r="176" spans="1:10" x14ac:dyDescent="0.2">
      <c r="A176" s="157"/>
      <c r="B176" s="157"/>
      <c r="C176" s="157"/>
      <c r="D176" s="157"/>
      <c r="E176" s="157"/>
      <c r="F176" s="157"/>
      <c r="G176" s="157"/>
      <c r="H176" s="157"/>
      <c r="I176" s="157"/>
      <c r="J176" s="157"/>
    </row>
    <row r="177" spans="1:10" x14ac:dyDescent="0.2">
      <c r="A177" s="157"/>
      <c r="B177" s="157"/>
      <c r="C177" s="157"/>
      <c r="D177" s="157"/>
      <c r="E177" s="157"/>
      <c r="F177" s="157"/>
      <c r="G177" s="157"/>
      <c r="H177" s="157"/>
      <c r="I177" s="157"/>
      <c r="J177" s="157"/>
    </row>
    <row r="178" spans="1:10" x14ac:dyDescent="0.2">
      <c r="A178" s="157"/>
      <c r="B178" s="157"/>
      <c r="C178" s="157"/>
      <c r="D178" s="157"/>
      <c r="E178" s="157"/>
      <c r="F178" s="157"/>
      <c r="G178" s="157"/>
      <c r="H178" s="157"/>
      <c r="I178" s="157"/>
      <c r="J178" s="157"/>
    </row>
    <row r="179" spans="1:10" x14ac:dyDescent="0.2">
      <c r="A179" s="157"/>
      <c r="B179" s="157"/>
      <c r="C179" s="157"/>
      <c r="D179" s="157"/>
      <c r="E179" s="157"/>
      <c r="F179" s="157"/>
      <c r="G179" s="157"/>
      <c r="H179" s="157"/>
      <c r="I179" s="157"/>
      <c r="J179" s="157"/>
    </row>
    <row r="180" spans="1:10" x14ac:dyDescent="0.2">
      <c r="A180" s="157"/>
      <c r="B180" s="157"/>
      <c r="C180" s="157"/>
      <c r="D180" s="157"/>
      <c r="E180" s="157"/>
      <c r="F180" s="157"/>
      <c r="G180" s="157"/>
      <c r="H180" s="157"/>
      <c r="I180" s="157"/>
      <c r="J180" s="157"/>
    </row>
    <row r="181" spans="1:10" x14ac:dyDescent="0.2">
      <c r="A181" s="157"/>
      <c r="B181" s="157"/>
      <c r="C181" s="157"/>
      <c r="D181" s="157"/>
      <c r="E181" s="157"/>
      <c r="F181" s="157"/>
      <c r="G181" s="157"/>
      <c r="H181" s="157"/>
      <c r="I181" s="157"/>
      <c r="J181" s="157"/>
    </row>
    <row r="182" spans="1:10" x14ac:dyDescent="0.2">
      <c r="A182" s="157"/>
      <c r="B182" s="157"/>
      <c r="C182" s="157"/>
      <c r="D182" s="157"/>
      <c r="E182" s="157"/>
      <c r="F182" s="157"/>
      <c r="G182" s="157"/>
      <c r="H182" s="157"/>
      <c r="I182" s="157"/>
      <c r="J182" s="157"/>
    </row>
    <row r="183" spans="1:10" x14ac:dyDescent="0.2">
      <c r="A183" s="157"/>
      <c r="B183" s="157"/>
      <c r="C183" s="157"/>
      <c r="D183" s="157"/>
      <c r="E183" s="157"/>
      <c r="F183" s="157"/>
      <c r="G183" s="157"/>
      <c r="H183" s="157"/>
      <c r="I183" s="157"/>
      <c r="J183" s="157"/>
    </row>
    <row r="184" spans="1:10" x14ac:dyDescent="0.2">
      <c r="A184" s="157"/>
      <c r="B184" s="157"/>
      <c r="C184" s="157"/>
      <c r="D184" s="157"/>
      <c r="E184" s="157"/>
      <c r="F184" s="157"/>
      <c r="G184" s="157"/>
      <c r="H184" s="157"/>
      <c r="I184" s="157"/>
      <c r="J184" s="157"/>
    </row>
    <row r="185" spans="1:10" x14ac:dyDescent="0.2">
      <c r="A185" s="157"/>
      <c r="B185" s="157"/>
      <c r="C185" s="157"/>
      <c r="D185" s="157"/>
      <c r="E185" s="157"/>
      <c r="F185" s="157"/>
      <c r="G185" s="157"/>
      <c r="H185" s="157"/>
      <c r="I185" s="157"/>
      <c r="J185" s="157"/>
    </row>
    <row r="186" spans="1:10" x14ac:dyDescent="0.2">
      <c r="A186" s="157"/>
      <c r="B186" s="157"/>
      <c r="C186" s="157"/>
      <c r="D186" s="157"/>
      <c r="E186" s="157"/>
      <c r="F186" s="157"/>
      <c r="G186" s="157"/>
      <c r="H186" s="157"/>
      <c r="I186" s="157"/>
      <c r="J186" s="157"/>
    </row>
    <row r="187" spans="1:10" x14ac:dyDescent="0.2">
      <c r="A187" s="157"/>
      <c r="B187" s="157"/>
      <c r="C187" s="157"/>
      <c r="D187" s="157"/>
      <c r="E187" s="157"/>
      <c r="F187" s="157"/>
      <c r="G187" s="157"/>
      <c r="H187" s="157"/>
      <c r="I187" s="157"/>
      <c r="J187" s="157"/>
    </row>
    <row r="188" spans="1:10" x14ac:dyDescent="0.2">
      <c r="A188" s="157"/>
      <c r="B188" s="157"/>
      <c r="C188" s="157"/>
      <c r="D188" s="157"/>
      <c r="E188" s="157"/>
      <c r="F188" s="157"/>
      <c r="G188" s="157"/>
      <c r="H188" s="157"/>
      <c r="I188" s="157"/>
      <c r="J188" s="157"/>
    </row>
    <row r="189" spans="1:10" x14ac:dyDescent="0.2">
      <c r="A189" s="157"/>
      <c r="B189" s="157"/>
      <c r="C189" s="157"/>
      <c r="D189" s="157"/>
      <c r="E189" s="157"/>
      <c r="F189" s="157"/>
      <c r="G189" s="157"/>
      <c r="H189" s="157"/>
      <c r="I189" s="157"/>
      <c r="J189" s="157"/>
    </row>
    <row r="190" spans="1:10" x14ac:dyDescent="0.2">
      <c r="A190" s="157"/>
      <c r="B190" s="157"/>
      <c r="C190" s="157"/>
      <c r="D190" s="157"/>
      <c r="E190" s="157"/>
      <c r="F190" s="157"/>
      <c r="G190" s="157"/>
      <c r="H190" s="157"/>
      <c r="I190" s="157"/>
      <c r="J190" s="157"/>
    </row>
    <row r="191" spans="1:10" x14ac:dyDescent="0.2">
      <c r="A191" s="157"/>
      <c r="B191" s="157"/>
      <c r="C191" s="157"/>
      <c r="D191" s="157"/>
      <c r="E191" s="157"/>
      <c r="F191" s="157"/>
      <c r="G191" s="157"/>
      <c r="H191" s="157"/>
      <c r="I191" s="157"/>
      <c r="J191" s="157"/>
    </row>
    <row r="192" spans="1:10" x14ac:dyDescent="0.2">
      <c r="A192" s="157"/>
      <c r="B192" s="157"/>
      <c r="C192" s="157"/>
      <c r="D192" s="157"/>
      <c r="E192" s="157"/>
      <c r="F192" s="157"/>
      <c r="G192" s="157"/>
      <c r="H192" s="157"/>
      <c r="I192" s="157"/>
      <c r="J192" s="157"/>
    </row>
    <row r="193" spans="1:10" x14ac:dyDescent="0.2">
      <c r="A193" s="157"/>
      <c r="B193" s="157"/>
      <c r="C193" s="157"/>
      <c r="D193" s="157"/>
      <c r="E193" s="157"/>
      <c r="F193" s="157"/>
      <c r="G193" s="157"/>
      <c r="H193" s="157"/>
      <c r="I193" s="157"/>
      <c r="J193" s="157"/>
    </row>
    <row r="194" spans="1:10" x14ac:dyDescent="0.2">
      <c r="A194" s="157"/>
      <c r="B194" s="157"/>
      <c r="C194" s="157"/>
      <c r="D194" s="157"/>
      <c r="E194" s="157"/>
      <c r="F194" s="157"/>
      <c r="G194" s="157"/>
      <c r="H194" s="157"/>
      <c r="I194" s="157"/>
      <c r="J194" s="157"/>
    </row>
    <row r="195" spans="1:10" x14ac:dyDescent="0.2">
      <c r="A195" s="157"/>
      <c r="B195" s="157"/>
      <c r="C195" s="157"/>
      <c r="D195" s="157"/>
      <c r="E195" s="157"/>
      <c r="F195" s="157"/>
      <c r="G195" s="157"/>
      <c r="H195" s="157"/>
      <c r="I195" s="157"/>
      <c r="J195" s="157"/>
    </row>
    <row r="196" spans="1:10" x14ac:dyDescent="0.2">
      <c r="A196" s="157"/>
      <c r="B196" s="157"/>
      <c r="C196" s="157"/>
      <c r="D196" s="157"/>
      <c r="E196" s="157"/>
      <c r="F196" s="157"/>
      <c r="G196" s="157"/>
      <c r="H196" s="157"/>
      <c r="I196" s="157"/>
      <c r="J196" s="157"/>
    </row>
    <row r="197" spans="1:10" x14ac:dyDescent="0.2">
      <c r="A197" s="157"/>
      <c r="B197" s="157"/>
      <c r="C197" s="157"/>
      <c r="D197" s="157"/>
      <c r="E197" s="157"/>
      <c r="F197" s="157"/>
      <c r="G197" s="157"/>
      <c r="H197" s="157"/>
      <c r="I197" s="157"/>
      <c r="J197" s="157"/>
    </row>
    <row r="198" spans="1:10" x14ac:dyDescent="0.2">
      <c r="A198" s="157"/>
      <c r="B198" s="157"/>
      <c r="C198" s="157"/>
      <c r="D198" s="157"/>
      <c r="E198" s="157"/>
      <c r="F198" s="157"/>
      <c r="G198" s="157"/>
      <c r="H198" s="157"/>
      <c r="I198" s="157"/>
      <c r="J198" s="157"/>
    </row>
    <row r="199" spans="1:10" x14ac:dyDescent="0.2">
      <c r="A199" s="157"/>
      <c r="B199" s="157"/>
      <c r="C199" s="157"/>
      <c r="D199" s="157"/>
      <c r="E199" s="157"/>
      <c r="F199" s="157"/>
      <c r="G199" s="157"/>
      <c r="H199" s="157"/>
      <c r="I199" s="157"/>
      <c r="J199" s="157"/>
    </row>
    <row r="200" spans="1:10" x14ac:dyDescent="0.2">
      <c r="A200" s="157"/>
      <c r="B200" s="157"/>
      <c r="C200" s="157"/>
      <c r="D200" s="157"/>
      <c r="E200" s="157"/>
      <c r="F200" s="157"/>
      <c r="G200" s="157"/>
      <c r="H200" s="157"/>
      <c r="I200" s="157"/>
      <c r="J200" s="157"/>
    </row>
    <row r="201" spans="1:10" x14ac:dyDescent="0.2">
      <c r="A201" s="157"/>
      <c r="B201" s="157"/>
      <c r="C201" s="157"/>
      <c r="D201" s="157"/>
      <c r="E201" s="157"/>
      <c r="F201" s="157"/>
      <c r="G201" s="157"/>
      <c r="H201" s="157"/>
      <c r="I201" s="157"/>
      <c r="J201" s="157"/>
    </row>
    <row r="202" spans="1:10" x14ac:dyDescent="0.2">
      <c r="A202" s="157"/>
      <c r="B202" s="157"/>
      <c r="C202" s="157"/>
      <c r="D202" s="157"/>
      <c r="E202" s="157"/>
      <c r="F202" s="157"/>
      <c r="G202" s="157"/>
      <c r="H202" s="157"/>
      <c r="I202" s="157"/>
      <c r="J202" s="157"/>
    </row>
    <row r="203" spans="1:10" x14ac:dyDescent="0.2">
      <c r="A203" s="157"/>
      <c r="B203" s="157"/>
      <c r="C203" s="157"/>
      <c r="D203" s="157"/>
      <c r="E203" s="157"/>
      <c r="F203" s="157"/>
      <c r="G203" s="157"/>
      <c r="H203" s="157"/>
      <c r="I203" s="157"/>
      <c r="J203" s="157"/>
    </row>
    <row r="204" spans="1:10" x14ac:dyDescent="0.2">
      <c r="A204" s="157"/>
      <c r="B204" s="157"/>
      <c r="C204" s="157"/>
      <c r="D204" s="157"/>
      <c r="E204" s="157"/>
      <c r="F204" s="157"/>
      <c r="G204" s="157"/>
      <c r="H204" s="157"/>
      <c r="I204" s="157"/>
      <c r="J204" s="157"/>
    </row>
    <row r="205" spans="1:10" x14ac:dyDescent="0.2">
      <c r="A205" s="157"/>
      <c r="B205" s="157"/>
      <c r="C205" s="157"/>
      <c r="D205" s="157"/>
      <c r="E205" s="157"/>
      <c r="F205" s="157"/>
      <c r="G205" s="157"/>
      <c r="H205" s="157"/>
      <c r="I205" s="157"/>
      <c r="J205" s="157"/>
    </row>
    <row r="206" spans="1:10" x14ac:dyDescent="0.2">
      <c r="A206" s="157"/>
      <c r="B206" s="157"/>
      <c r="C206" s="157"/>
      <c r="D206" s="157"/>
      <c r="E206" s="157"/>
      <c r="F206" s="157"/>
      <c r="G206" s="157"/>
      <c r="H206" s="157"/>
      <c r="I206" s="157"/>
      <c r="J206" s="157"/>
    </row>
    <row r="207" spans="1:10" x14ac:dyDescent="0.2">
      <c r="A207" s="157"/>
      <c r="B207" s="157"/>
      <c r="C207" s="157"/>
      <c r="D207" s="157"/>
      <c r="E207" s="157"/>
      <c r="F207" s="157"/>
      <c r="G207" s="157"/>
      <c r="H207" s="157"/>
      <c r="I207" s="157"/>
      <c r="J207" s="157"/>
    </row>
    <row r="208" spans="1:10" x14ac:dyDescent="0.2">
      <c r="A208" s="157"/>
      <c r="B208" s="157"/>
      <c r="C208" s="157"/>
      <c r="D208" s="157"/>
      <c r="E208" s="157"/>
      <c r="F208" s="157"/>
      <c r="G208" s="157"/>
      <c r="H208" s="157"/>
      <c r="I208" s="157"/>
      <c r="J208" s="157"/>
    </row>
    <row r="209" spans="1:10" x14ac:dyDescent="0.2">
      <c r="A209" s="157"/>
      <c r="B209" s="157"/>
      <c r="C209" s="157"/>
      <c r="D209" s="157"/>
      <c r="E209" s="157"/>
      <c r="F209" s="157"/>
      <c r="G209" s="157"/>
      <c r="H209" s="157"/>
      <c r="I209" s="157"/>
      <c r="J209" s="157"/>
    </row>
    <row r="210" spans="1:10" x14ac:dyDescent="0.2">
      <c r="A210" s="157"/>
      <c r="B210" s="157"/>
      <c r="C210" s="157"/>
      <c r="D210" s="157"/>
      <c r="E210" s="157"/>
      <c r="F210" s="157"/>
      <c r="G210" s="157"/>
      <c r="H210" s="157"/>
      <c r="I210" s="157"/>
      <c r="J210" s="157"/>
    </row>
    <row r="211" spans="1:10" x14ac:dyDescent="0.2">
      <c r="A211" s="157"/>
      <c r="B211" s="157"/>
      <c r="C211" s="157"/>
      <c r="D211" s="157"/>
      <c r="E211" s="157"/>
      <c r="F211" s="157"/>
      <c r="G211" s="157"/>
      <c r="H211" s="157"/>
      <c r="I211" s="157"/>
      <c r="J211" s="157"/>
    </row>
    <row r="212" spans="1:10" x14ac:dyDescent="0.2">
      <c r="A212" s="157"/>
      <c r="B212" s="157"/>
      <c r="C212" s="157"/>
      <c r="D212" s="157"/>
      <c r="E212" s="157"/>
      <c r="F212" s="157"/>
      <c r="G212" s="157"/>
      <c r="H212" s="157"/>
      <c r="I212" s="157"/>
      <c r="J212" s="157"/>
    </row>
    <row r="213" spans="1:10" x14ac:dyDescent="0.2">
      <c r="A213" s="157"/>
      <c r="B213" s="157"/>
      <c r="C213" s="157"/>
      <c r="D213" s="157"/>
      <c r="E213" s="157"/>
      <c r="F213" s="157"/>
      <c r="G213" s="157"/>
      <c r="H213" s="157"/>
      <c r="I213" s="157"/>
      <c r="J213" s="157"/>
    </row>
    <row r="214" spans="1:10" x14ac:dyDescent="0.2">
      <c r="A214" s="157"/>
      <c r="B214" s="157"/>
      <c r="C214" s="157"/>
      <c r="D214" s="157"/>
      <c r="E214" s="157"/>
      <c r="F214" s="157"/>
      <c r="G214" s="157"/>
      <c r="H214" s="157"/>
      <c r="I214" s="157"/>
      <c r="J214" s="157"/>
    </row>
    <row r="215" spans="1:10" x14ac:dyDescent="0.2">
      <c r="A215" s="157"/>
      <c r="B215" s="157"/>
      <c r="C215" s="157"/>
      <c r="D215" s="157"/>
      <c r="E215" s="157"/>
      <c r="F215" s="157"/>
      <c r="G215" s="157"/>
      <c r="H215" s="157"/>
      <c r="I215" s="157"/>
      <c r="J215" s="157"/>
    </row>
    <row r="216" spans="1:10" x14ac:dyDescent="0.2">
      <c r="A216" s="157"/>
      <c r="B216" s="157"/>
      <c r="C216" s="157"/>
      <c r="D216" s="157"/>
      <c r="E216" s="157"/>
      <c r="F216" s="157"/>
      <c r="G216" s="157"/>
      <c r="H216" s="157"/>
      <c r="I216" s="157"/>
      <c r="J216" s="157"/>
    </row>
    <row r="217" spans="1:10" x14ac:dyDescent="0.2">
      <c r="A217" s="157"/>
      <c r="B217" s="157"/>
      <c r="C217" s="157"/>
      <c r="D217" s="157"/>
      <c r="E217" s="157"/>
      <c r="F217" s="157"/>
      <c r="G217" s="157"/>
      <c r="H217" s="157"/>
      <c r="I217" s="157"/>
      <c r="J217" s="157"/>
    </row>
    <row r="218" spans="1:10" x14ac:dyDescent="0.2">
      <c r="A218" s="157"/>
      <c r="B218" s="157"/>
      <c r="C218" s="157"/>
      <c r="D218" s="157"/>
      <c r="E218" s="157"/>
      <c r="F218" s="157"/>
      <c r="G218" s="157"/>
      <c r="H218" s="157"/>
      <c r="I218" s="157"/>
      <c r="J218" s="157"/>
    </row>
    <row r="219" spans="1:10" x14ac:dyDescent="0.2">
      <c r="A219" s="157"/>
      <c r="B219" s="157"/>
      <c r="C219" s="157"/>
      <c r="D219" s="157"/>
      <c r="E219" s="157"/>
      <c r="F219" s="157"/>
      <c r="G219" s="157"/>
      <c r="H219" s="157"/>
      <c r="I219" s="157"/>
      <c r="J219" s="157"/>
    </row>
    <row r="220" spans="1:10" x14ac:dyDescent="0.2">
      <c r="A220" s="157"/>
      <c r="B220" s="157"/>
      <c r="C220" s="157"/>
      <c r="D220" s="157"/>
      <c r="E220" s="157"/>
      <c r="F220" s="157"/>
      <c r="G220" s="157"/>
      <c r="H220" s="157"/>
      <c r="I220" s="157"/>
      <c r="J220" s="157"/>
    </row>
    <row r="221" spans="1:10" x14ac:dyDescent="0.2">
      <c r="A221" s="157"/>
      <c r="B221" s="157"/>
      <c r="C221" s="157"/>
      <c r="D221" s="157"/>
      <c r="E221" s="157"/>
      <c r="F221" s="157"/>
      <c r="G221" s="157"/>
      <c r="H221" s="157"/>
      <c r="I221" s="157"/>
      <c r="J221" s="157"/>
    </row>
    <row r="222" spans="1:10" x14ac:dyDescent="0.2">
      <c r="A222" s="157"/>
      <c r="B222" s="157"/>
      <c r="C222" s="157"/>
      <c r="D222" s="157"/>
      <c r="E222" s="157"/>
      <c r="F222" s="157"/>
      <c r="G222" s="157"/>
      <c r="H222" s="157"/>
      <c r="I222" s="157"/>
      <c r="J222" s="157"/>
    </row>
    <row r="223" spans="1:10" x14ac:dyDescent="0.2">
      <c r="A223" s="157"/>
      <c r="B223" s="157"/>
      <c r="C223" s="157"/>
      <c r="D223" s="157"/>
      <c r="E223" s="157"/>
      <c r="F223" s="157"/>
      <c r="G223" s="157"/>
      <c r="H223" s="157"/>
      <c r="I223" s="157"/>
      <c r="J223" s="157"/>
    </row>
    <row r="224" spans="1:10" x14ac:dyDescent="0.2">
      <c r="A224" s="157"/>
      <c r="B224" s="157"/>
      <c r="C224" s="157"/>
      <c r="D224" s="157"/>
      <c r="E224" s="157"/>
      <c r="F224" s="157"/>
      <c r="G224" s="157"/>
      <c r="H224" s="157"/>
      <c r="I224" s="157"/>
      <c r="J224" s="157"/>
    </row>
    <row r="225" spans="1:10" x14ac:dyDescent="0.2">
      <c r="A225" s="157"/>
      <c r="B225" s="157"/>
      <c r="C225" s="157"/>
      <c r="D225" s="157"/>
      <c r="E225" s="157"/>
      <c r="F225" s="157"/>
      <c r="G225" s="157"/>
      <c r="H225" s="157"/>
      <c r="I225" s="157"/>
      <c r="J225" s="157"/>
    </row>
    <row r="226" spans="1:10" x14ac:dyDescent="0.2">
      <c r="A226" s="157"/>
      <c r="B226" s="157"/>
      <c r="C226" s="157"/>
      <c r="D226" s="157"/>
      <c r="E226" s="157"/>
      <c r="F226" s="157"/>
      <c r="G226" s="157"/>
      <c r="H226" s="157"/>
      <c r="I226" s="157"/>
      <c r="J226" s="157"/>
    </row>
    <row r="227" spans="1:10" x14ac:dyDescent="0.2">
      <c r="A227" s="157"/>
      <c r="B227" s="157"/>
      <c r="C227" s="157"/>
      <c r="D227" s="157"/>
      <c r="E227" s="157"/>
      <c r="F227" s="157"/>
      <c r="G227" s="157"/>
      <c r="H227" s="157"/>
      <c r="I227" s="157"/>
      <c r="J227" s="157"/>
    </row>
    <row r="228" spans="1:10" x14ac:dyDescent="0.2">
      <c r="A228" s="157"/>
      <c r="B228" s="157"/>
      <c r="C228" s="157"/>
      <c r="D228" s="157"/>
      <c r="E228" s="157"/>
      <c r="F228" s="157"/>
      <c r="G228" s="157"/>
      <c r="H228" s="157"/>
      <c r="I228" s="157"/>
      <c r="J228" s="157"/>
    </row>
    <row r="229" spans="1:10" x14ac:dyDescent="0.2">
      <c r="A229" s="157"/>
      <c r="B229" s="157"/>
      <c r="C229" s="157"/>
      <c r="D229" s="157"/>
      <c r="E229" s="157"/>
      <c r="F229" s="157"/>
      <c r="G229" s="157"/>
      <c r="H229" s="157"/>
      <c r="I229" s="157"/>
      <c r="J229" s="157"/>
    </row>
    <row r="230" spans="1:10" x14ac:dyDescent="0.2">
      <c r="A230" s="157"/>
      <c r="B230" s="157"/>
      <c r="C230" s="157"/>
      <c r="D230" s="157"/>
      <c r="E230" s="157"/>
      <c r="F230" s="157"/>
      <c r="G230" s="157"/>
      <c r="H230" s="157"/>
      <c r="I230" s="157"/>
      <c r="J230" s="157"/>
    </row>
    <row r="231" spans="1:10" x14ac:dyDescent="0.2">
      <c r="A231" s="157"/>
      <c r="B231" s="157"/>
      <c r="C231" s="157"/>
      <c r="D231" s="157"/>
      <c r="E231" s="157"/>
      <c r="F231" s="157"/>
      <c r="G231" s="157"/>
      <c r="H231" s="157"/>
      <c r="I231" s="157"/>
      <c r="J231" s="157"/>
    </row>
    <row r="232" spans="1:10" x14ac:dyDescent="0.2">
      <c r="A232" s="157"/>
      <c r="B232" s="157"/>
      <c r="C232" s="157"/>
      <c r="D232" s="157"/>
      <c r="E232" s="157"/>
      <c r="F232" s="157"/>
      <c r="G232" s="157"/>
      <c r="H232" s="157"/>
      <c r="I232" s="157"/>
      <c r="J232" s="157"/>
    </row>
    <row r="233" spans="1:10" x14ac:dyDescent="0.2">
      <c r="A233" s="157"/>
      <c r="B233" s="157"/>
      <c r="C233" s="157"/>
      <c r="D233" s="157"/>
      <c r="E233" s="157"/>
      <c r="F233" s="157"/>
      <c r="G233" s="157"/>
      <c r="H233" s="157"/>
      <c r="I233" s="157"/>
      <c r="J233" s="157"/>
    </row>
    <row r="234" spans="1:10" x14ac:dyDescent="0.2">
      <c r="A234" s="157"/>
      <c r="B234" s="157"/>
      <c r="C234" s="157"/>
      <c r="D234" s="157"/>
      <c r="E234" s="157"/>
      <c r="F234" s="157"/>
      <c r="G234" s="157"/>
      <c r="H234" s="157"/>
      <c r="I234" s="157"/>
      <c r="J234" s="157"/>
    </row>
    <row r="235" spans="1:10" x14ac:dyDescent="0.2">
      <c r="A235" s="157"/>
      <c r="B235" s="157"/>
      <c r="C235" s="157"/>
      <c r="D235" s="157"/>
      <c r="E235" s="157"/>
      <c r="F235" s="157"/>
      <c r="G235" s="157"/>
      <c r="H235" s="157"/>
      <c r="I235" s="157"/>
      <c r="J235" s="157"/>
    </row>
    <row r="236" spans="1:10" x14ac:dyDescent="0.2">
      <c r="A236" s="157"/>
      <c r="B236" s="157"/>
      <c r="C236" s="157"/>
      <c r="D236" s="157"/>
      <c r="E236" s="157"/>
      <c r="F236" s="157"/>
      <c r="G236" s="157"/>
      <c r="H236" s="157"/>
      <c r="I236" s="157"/>
      <c r="J236" s="157"/>
    </row>
    <row r="237" spans="1:10" x14ac:dyDescent="0.2">
      <c r="A237" s="157"/>
      <c r="B237" s="157"/>
      <c r="C237" s="157"/>
      <c r="D237" s="157"/>
      <c r="E237" s="157"/>
      <c r="F237" s="157"/>
      <c r="G237" s="157"/>
      <c r="H237" s="157"/>
      <c r="I237" s="157"/>
      <c r="J237" s="157"/>
    </row>
    <row r="238" spans="1:10" x14ac:dyDescent="0.2">
      <c r="A238" s="157"/>
      <c r="B238" s="157"/>
      <c r="C238" s="157"/>
      <c r="D238" s="157"/>
      <c r="E238" s="157"/>
      <c r="F238" s="157"/>
      <c r="G238" s="157"/>
      <c r="H238" s="157"/>
      <c r="I238" s="157"/>
      <c r="J238" s="157"/>
    </row>
    <row r="239" spans="1:10" x14ac:dyDescent="0.2">
      <c r="A239" s="157"/>
      <c r="B239" s="157"/>
      <c r="C239" s="157"/>
      <c r="D239" s="157"/>
      <c r="E239" s="157"/>
      <c r="F239" s="157"/>
      <c r="G239" s="157"/>
      <c r="H239" s="157"/>
      <c r="I239" s="157"/>
      <c r="J239" s="157"/>
    </row>
    <row r="240" spans="1:10" x14ac:dyDescent="0.2">
      <c r="A240" s="157"/>
      <c r="B240" s="157"/>
      <c r="C240" s="157"/>
      <c r="D240" s="157"/>
      <c r="E240" s="157"/>
      <c r="F240" s="157"/>
      <c r="G240" s="157"/>
      <c r="H240" s="157"/>
      <c r="I240" s="157"/>
      <c r="J240" s="157"/>
    </row>
    <row r="241" spans="1:10" x14ac:dyDescent="0.2">
      <c r="A241" s="157"/>
      <c r="B241" s="157"/>
      <c r="C241" s="157"/>
      <c r="D241" s="157"/>
      <c r="E241" s="157"/>
      <c r="F241" s="157"/>
      <c r="G241" s="157"/>
      <c r="H241" s="157"/>
      <c r="I241" s="157"/>
      <c r="J241" s="157"/>
    </row>
    <row r="242" spans="1:10" x14ac:dyDescent="0.2">
      <c r="A242" s="157"/>
      <c r="B242" s="157"/>
      <c r="C242" s="157"/>
      <c r="D242" s="157"/>
      <c r="E242" s="157"/>
      <c r="F242" s="157"/>
      <c r="G242" s="157"/>
      <c r="H242" s="157"/>
      <c r="I242" s="157"/>
      <c r="J242" s="157"/>
    </row>
    <row r="243" spans="1:10" x14ac:dyDescent="0.2">
      <c r="A243" s="157"/>
      <c r="B243" s="157"/>
      <c r="C243" s="157"/>
      <c r="D243" s="157"/>
      <c r="E243" s="157"/>
      <c r="F243" s="157"/>
      <c r="G243" s="157"/>
      <c r="H243" s="157"/>
      <c r="I243" s="157"/>
      <c r="J243" s="157"/>
    </row>
    <row r="244" spans="1:10" x14ac:dyDescent="0.2">
      <c r="A244" s="157"/>
      <c r="B244" s="157"/>
      <c r="C244" s="157"/>
      <c r="D244" s="157"/>
      <c r="E244" s="157"/>
      <c r="F244" s="157"/>
      <c r="G244" s="157"/>
      <c r="H244" s="157"/>
      <c r="I244" s="157"/>
      <c r="J244" s="157"/>
    </row>
    <row r="245" spans="1:10" x14ac:dyDescent="0.2">
      <c r="A245" s="157"/>
      <c r="B245" s="157"/>
      <c r="C245" s="157"/>
      <c r="D245" s="157"/>
      <c r="E245" s="157"/>
      <c r="F245" s="157"/>
      <c r="G245" s="157"/>
      <c r="H245" s="157"/>
      <c r="I245" s="157"/>
      <c r="J245" s="157"/>
    </row>
    <row r="246" spans="1:10" x14ac:dyDescent="0.2">
      <c r="A246" s="157"/>
      <c r="B246" s="157"/>
      <c r="C246" s="157"/>
      <c r="D246" s="157"/>
      <c r="E246" s="157"/>
      <c r="F246" s="157"/>
      <c r="G246" s="157"/>
      <c r="H246" s="157"/>
      <c r="I246" s="157"/>
      <c r="J246" s="157"/>
    </row>
    <row r="247" spans="1:10" x14ac:dyDescent="0.2">
      <c r="A247" s="157"/>
      <c r="B247" s="157"/>
      <c r="C247" s="157"/>
      <c r="D247" s="157"/>
      <c r="E247" s="157"/>
      <c r="F247" s="157"/>
      <c r="G247" s="157"/>
      <c r="H247" s="157"/>
      <c r="I247" s="157"/>
      <c r="J247" s="157"/>
    </row>
    <row r="248" spans="1:10" x14ac:dyDescent="0.2">
      <c r="A248" s="157"/>
      <c r="B248" s="157"/>
      <c r="C248" s="157"/>
      <c r="D248" s="157"/>
      <c r="E248" s="157"/>
      <c r="F248" s="157"/>
      <c r="G248" s="157"/>
      <c r="H248" s="157"/>
      <c r="I248" s="157"/>
      <c r="J248" s="157"/>
    </row>
    <row r="249" spans="1:10" x14ac:dyDescent="0.2">
      <c r="A249" s="157"/>
      <c r="B249" s="157"/>
      <c r="C249" s="157"/>
      <c r="D249" s="157"/>
      <c r="E249" s="157"/>
      <c r="F249" s="157"/>
      <c r="G249" s="157"/>
      <c r="H249" s="157"/>
      <c r="I249" s="157"/>
      <c r="J249" s="157"/>
    </row>
    <row r="250" spans="1:10" x14ac:dyDescent="0.2">
      <c r="A250" s="157"/>
      <c r="B250" s="157"/>
      <c r="C250" s="157"/>
      <c r="D250" s="157"/>
      <c r="E250" s="157"/>
      <c r="F250" s="157"/>
      <c r="G250" s="157"/>
      <c r="H250" s="157"/>
      <c r="I250" s="157"/>
      <c r="J250" s="157"/>
    </row>
    <row r="251" spans="1:10" x14ac:dyDescent="0.2">
      <c r="A251" s="157"/>
      <c r="B251" s="157"/>
      <c r="C251" s="157"/>
      <c r="D251" s="157"/>
      <c r="E251" s="157"/>
      <c r="F251" s="157"/>
      <c r="G251" s="157"/>
      <c r="H251" s="157"/>
      <c r="I251" s="157"/>
      <c r="J251" s="157"/>
    </row>
    <row r="252" spans="1:10" x14ac:dyDescent="0.2">
      <c r="A252" s="157"/>
      <c r="B252" s="157"/>
      <c r="C252" s="157"/>
      <c r="D252" s="157"/>
      <c r="E252" s="157"/>
      <c r="F252" s="157"/>
      <c r="G252" s="157"/>
      <c r="H252" s="157"/>
      <c r="I252" s="157"/>
      <c r="J252" s="157"/>
    </row>
    <row r="253" spans="1:10" x14ac:dyDescent="0.2">
      <c r="A253" s="157"/>
      <c r="B253" s="157"/>
      <c r="C253" s="157"/>
      <c r="D253" s="157"/>
      <c r="E253" s="157"/>
      <c r="F253" s="157"/>
      <c r="G253" s="157"/>
      <c r="H253" s="157"/>
      <c r="I253" s="157"/>
      <c r="J253" s="157"/>
    </row>
    <row r="254" spans="1:10" x14ac:dyDescent="0.2">
      <c r="A254" s="157"/>
      <c r="B254" s="157"/>
      <c r="C254" s="157"/>
      <c r="D254" s="157"/>
      <c r="E254" s="157"/>
      <c r="F254" s="157"/>
      <c r="G254" s="157"/>
      <c r="H254" s="157"/>
      <c r="I254" s="157"/>
      <c r="J254" s="157"/>
    </row>
    <row r="255" spans="1:10" x14ac:dyDescent="0.2">
      <c r="A255" s="157"/>
      <c r="B255" s="157"/>
      <c r="C255" s="157"/>
      <c r="D255" s="157"/>
      <c r="E255" s="157"/>
      <c r="F255" s="157"/>
      <c r="G255" s="157"/>
      <c r="H255" s="157"/>
      <c r="I255" s="157"/>
      <c r="J255" s="157"/>
    </row>
    <row r="256" spans="1:10" x14ac:dyDescent="0.2">
      <c r="A256" s="157"/>
      <c r="B256" s="157"/>
      <c r="C256" s="157"/>
      <c r="D256" s="157"/>
      <c r="E256" s="157"/>
      <c r="F256" s="157"/>
      <c r="G256" s="157"/>
      <c r="H256" s="157"/>
      <c r="I256" s="157"/>
      <c r="J256" s="157"/>
    </row>
    <row r="257" spans="1:10" x14ac:dyDescent="0.2">
      <c r="A257" s="157"/>
      <c r="B257" s="157"/>
      <c r="C257" s="157"/>
      <c r="D257" s="157"/>
      <c r="E257" s="157"/>
      <c r="F257" s="157"/>
      <c r="G257" s="157"/>
      <c r="H257" s="157"/>
      <c r="I257" s="157"/>
      <c r="J257" s="157"/>
    </row>
    <row r="258" spans="1:10" x14ac:dyDescent="0.2">
      <c r="A258" s="157"/>
      <c r="B258" s="157"/>
      <c r="C258" s="157"/>
      <c r="D258" s="157"/>
      <c r="E258" s="157"/>
      <c r="F258" s="157"/>
      <c r="G258" s="157"/>
      <c r="H258" s="157"/>
      <c r="I258" s="157"/>
      <c r="J258" s="157"/>
    </row>
    <row r="259" spans="1:10" x14ac:dyDescent="0.2">
      <c r="A259" s="157"/>
      <c r="B259" s="157"/>
      <c r="C259" s="157"/>
      <c r="D259" s="157"/>
      <c r="E259" s="157"/>
      <c r="F259" s="157"/>
      <c r="G259" s="157"/>
      <c r="H259" s="157"/>
      <c r="I259" s="157"/>
      <c r="J259" s="157"/>
    </row>
    <row r="260" spans="1:10" x14ac:dyDescent="0.2">
      <c r="A260" s="157"/>
      <c r="B260" s="157"/>
      <c r="C260" s="157"/>
      <c r="D260" s="157"/>
      <c r="E260" s="157"/>
      <c r="F260" s="157"/>
      <c r="G260" s="157"/>
      <c r="H260" s="157"/>
      <c r="I260" s="157"/>
      <c r="J260" s="157"/>
    </row>
    <row r="261" spans="1:10" x14ac:dyDescent="0.2">
      <c r="A261" s="157"/>
      <c r="B261" s="157"/>
      <c r="C261" s="157"/>
      <c r="D261" s="157"/>
      <c r="E261" s="157"/>
      <c r="F261" s="157"/>
      <c r="G261" s="157"/>
      <c r="H261" s="157"/>
      <c r="I261" s="157"/>
      <c r="J261" s="157"/>
    </row>
    <row r="262" spans="1:10" x14ac:dyDescent="0.2">
      <c r="A262" s="157"/>
      <c r="B262" s="157"/>
      <c r="C262" s="157"/>
      <c r="D262" s="157"/>
      <c r="E262" s="157"/>
      <c r="F262" s="157"/>
      <c r="G262" s="157"/>
      <c r="H262" s="157"/>
      <c r="I262" s="157"/>
      <c r="J262" s="157"/>
    </row>
    <row r="263" spans="1:10" x14ac:dyDescent="0.2">
      <c r="A263" s="157"/>
      <c r="B263" s="157"/>
      <c r="C263" s="157"/>
      <c r="D263" s="157"/>
      <c r="E263" s="157"/>
      <c r="F263" s="157"/>
      <c r="G263" s="157"/>
      <c r="H263" s="157"/>
      <c r="I263" s="157"/>
      <c r="J263" s="157"/>
    </row>
    <row r="264" spans="1:10" x14ac:dyDescent="0.2">
      <c r="A264" s="157"/>
      <c r="B264" s="157"/>
      <c r="C264" s="157"/>
      <c r="D264" s="157"/>
      <c r="E264" s="157"/>
      <c r="F264" s="157"/>
      <c r="G264" s="157"/>
      <c r="H264" s="157"/>
      <c r="I264" s="157"/>
      <c r="J264" s="157"/>
    </row>
    <row r="265" spans="1:10" x14ac:dyDescent="0.2">
      <c r="A265" s="157"/>
      <c r="B265" s="157"/>
      <c r="C265" s="157"/>
      <c r="D265" s="157"/>
      <c r="E265" s="157"/>
      <c r="F265" s="157"/>
      <c r="G265" s="157"/>
      <c r="H265" s="157"/>
      <c r="I265" s="157"/>
      <c r="J265" s="157"/>
    </row>
    <row r="266" spans="1:10" x14ac:dyDescent="0.2">
      <c r="A266" s="157"/>
      <c r="B266" s="157"/>
      <c r="C266" s="157"/>
      <c r="D266" s="157"/>
      <c r="E266" s="157"/>
      <c r="F266" s="157"/>
      <c r="G266" s="157"/>
      <c r="H266" s="157"/>
      <c r="I266" s="157"/>
      <c r="J266" s="157"/>
    </row>
    <row r="267" spans="1:10" x14ac:dyDescent="0.2">
      <c r="A267" s="157"/>
      <c r="B267" s="157"/>
      <c r="C267" s="157"/>
      <c r="D267" s="157"/>
      <c r="E267" s="157"/>
      <c r="F267" s="157"/>
      <c r="G267" s="157"/>
      <c r="H267" s="157"/>
      <c r="I267" s="157"/>
      <c r="J267" s="157"/>
    </row>
    <row r="268" spans="1:10" x14ac:dyDescent="0.2">
      <c r="A268" s="157"/>
      <c r="B268" s="157"/>
      <c r="C268" s="157"/>
      <c r="D268" s="157"/>
      <c r="E268" s="157"/>
      <c r="F268" s="157"/>
      <c r="G268" s="157"/>
      <c r="H268" s="157"/>
      <c r="I268" s="157"/>
      <c r="J268" s="157"/>
    </row>
    <row r="269" spans="1:10" x14ac:dyDescent="0.2">
      <c r="A269" s="157"/>
      <c r="B269" s="157"/>
      <c r="C269" s="157"/>
      <c r="D269" s="157"/>
      <c r="E269" s="157"/>
      <c r="F269" s="157"/>
      <c r="G269" s="157"/>
      <c r="H269" s="157"/>
      <c r="I269" s="157"/>
      <c r="J269" s="157"/>
    </row>
    <row r="270" spans="1:10" x14ac:dyDescent="0.2">
      <c r="A270" s="157"/>
      <c r="B270" s="157"/>
      <c r="C270" s="157"/>
      <c r="D270" s="157"/>
      <c r="E270" s="157"/>
      <c r="F270" s="157"/>
      <c r="G270" s="157"/>
      <c r="H270" s="157"/>
      <c r="I270" s="157"/>
      <c r="J270" s="157"/>
    </row>
    <row r="271" spans="1:10" x14ac:dyDescent="0.2">
      <c r="A271" s="157"/>
      <c r="B271" s="157"/>
      <c r="C271" s="157"/>
      <c r="D271" s="157"/>
      <c r="E271" s="157"/>
      <c r="F271" s="157"/>
      <c r="G271" s="157"/>
      <c r="H271" s="157"/>
      <c r="I271" s="157"/>
      <c r="J271" s="157"/>
    </row>
    <row r="272" spans="1:10" x14ac:dyDescent="0.2">
      <c r="A272" s="157"/>
      <c r="B272" s="157"/>
      <c r="C272" s="157"/>
      <c r="D272" s="157"/>
      <c r="E272" s="157"/>
      <c r="F272" s="157"/>
      <c r="G272" s="157"/>
      <c r="H272" s="157"/>
      <c r="I272" s="157"/>
      <c r="J272" s="157"/>
    </row>
    <row r="273" spans="1:10" x14ac:dyDescent="0.2">
      <c r="A273" s="157"/>
      <c r="B273" s="157"/>
      <c r="C273" s="157"/>
      <c r="D273" s="157"/>
      <c r="E273" s="157"/>
      <c r="F273" s="157"/>
      <c r="G273" s="157"/>
      <c r="H273" s="157"/>
      <c r="I273" s="157"/>
      <c r="J273" s="157"/>
    </row>
    <row r="274" spans="1:10" x14ac:dyDescent="0.2">
      <c r="A274" s="157"/>
      <c r="B274" s="157"/>
      <c r="C274" s="157"/>
      <c r="D274" s="157"/>
      <c r="E274" s="157"/>
      <c r="F274" s="157"/>
      <c r="G274" s="157"/>
      <c r="H274" s="157"/>
      <c r="I274" s="157"/>
      <c r="J274" s="157"/>
    </row>
    <row r="275" spans="1:10" x14ac:dyDescent="0.2">
      <c r="A275" s="157"/>
      <c r="B275" s="157"/>
      <c r="C275" s="157"/>
      <c r="D275" s="157"/>
      <c r="E275" s="157"/>
      <c r="F275" s="157"/>
      <c r="G275" s="157"/>
      <c r="H275" s="157"/>
      <c r="I275" s="157"/>
      <c r="J275" s="157"/>
    </row>
    <row r="276" spans="1:10" x14ac:dyDescent="0.2">
      <c r="A276" s="157"/>
      <c r="B276" s="157"/>
      <c r="C276" s="157"/>
      <c r="D276" s="157"/>
      <c r="E276" s="157"/>
      <c r="F276" s="157"/>
      <c r="G276" s="157"/>
      <c r="H276" s="157"/>
      <c r="I276" s="157"/>
      <c r="J276" s="157"/>
    </row>
    <row r="277" spans="1:10" x14ac:dyDescent="0.2">
      <c r="A277" s="157"/>
      <c r="B277" s="157"/>
      <c r="C277" s="157"/>
      <c r="D277" s="157"/>
      <c r="E277" s="157"/>
      <c r="F277" s="157"/>
      <c r="G277" s="157"/>
      <c r="H277" s="157"/>
      <c r="I277" s="157"/>
      <c r="J277" s="157"/>
    </row>
    <row r="278" spans="1:10" x14ac:dyDescent="0.2">
      <c r="A278" s="157"/>
      <c r="B278" s="157"/>
      <c r="C278" s="157"/>
      <c r="D278" s="157"/>
      <c r="E278" s="157"/>
      <c r="F278" s="157"/>
      <c r="G278" s="157"/>
      <c r="H278" s="157"/>
      <c r="I278" s="157"/>
      <c r="J278" s="157"/>
    </row>
    <row r="279" spans="1:10" x14ac:dyDescent="0.2">
      <c r="A279" s="157"/>
      <c r="B279" s="157"/>
      <c r="C279" s="157"/>
      <c r="D279" s="157"/>
      <c r="E279" s="157"/>
      <c r="F279" s="157"/>
      <c r="G279" s="157"/>
      <c r="H279" s="157"/>
      <c r="I279" s="157"/>
      <c r="J279" s="157"/>
    </row>
    <row r="280" spans="1:10" x14ac:dyDescent="0.2">
      <c r="A280" s="157"/>
      <c r="B280" s="157"/>
      <c r="C280" s="157"/>
      <c r="D280" s="157"/>
      <c r="E280" s="157"/>
      <c r="F280" s="157"/>
      <c r="G280" s="157"/>
      <c r="H280" s="157"/>
      <c r="I280" s="157"/>
      <c r="J280" s="157"/>
    </row>
    <row r="281" spans="1:10" x14ac:dyDescent="0.2">
      <c r="A281" s="157"/>
      <c r="B281" s="157"/>
      <c r="C281" s="157"/>
      <c r="D281" s="157"/>
      <c r="E281" s="157"/>
      <c r="F281" s="157"/>
      <c r="G281" s="157"/>
      <c r="H281" s="157"/>
      <c r="I281" s="157"/>
      <c r="J281" s="157"/>
    </row>
    <row r="282" spans="1:10" x14ac:dyDescent="0.2">
      <c r="A282" s="157"/>
      <c r="B282" s="157"/>
      <c r="C282" s="157"/>
      <c r="D282" s="157"/>
      <c r="E282" s="157"/>
      <c r="F282" s="157"/>
      <c r="G282" s="157"/>
      <c r="H282" s="157"/>
      <c r="I282" s="157"/>
      <c r="J282" s="157"/>
    </row>
    <row r="283" spans="1:10" x14ac:dyDescent="0.2">
      <c r="A283" s="157"/>
      <c r="B283" s="157"/>
      <c r="C283" s="157"/>
      <c r="D283" s="157"/>
      <c r="E283" s="157"/>
      <c r="F283" s="157"/>
      <c r="G283" s="157"/>
      <c r="H283" s="157"/>
      <c r="I283" s="157"/>
      <c r="J283" s="157"/>
    </row>
    <row r="284" spans="1:10" x14ac:dyDescent="0.2">
      <c r="A284" s="157"/>
      <c r="B284" s="157"/>
      <c r="C284" s="157"/>
      <c r="D284" s="157"/>
      <c r="E284" s="157"/>
      <c r="F284" s="157"/>
      <c r="G284" s="157"/>
      <c r="H284" s="157"/>
      <c r="I284" s="157"/>
      <c r="J284" s="157"/>
    </row>
    <row r="285" spans="1:10" x14ac:dyDescent="0.2">
      <c r="A285" s="157"/>
      <c r="B285" s="157"/>
      <c r="C285" s="157"/>
      <c r="D285" s="157"/>
      <c r="E285" s="157"/>
      <c r="F285" s="157"/>
      <c r="G285" s="157"/>
      <c r="H285" s="157"/>
      <c r="I285" s="157"/>
      <c r="J285" s="157"/>
    </row>
    <row r="286" spans="1:10" x14ac:dyDescent="0.2">
      <c r="A286" s="157"/>
      <c r="B286" s="157"/>
      <c r="C286" s="157"/>
      <c r="D286" s="157"/>
      <c r="E286" s="157"/>
      <c r="F286" s="157"/>
      <c r="G286" s="157"/>
      <c r="H286" s="157"/>
      <c r="I286" s="157"/>
      <c r="J286" s="157"/>
    </row>
    <row r="287" spans="1:10" x14ac:dyDescent="0.2">
      <c r="A287" s="157"/>
      <c r="B287" s="157"/>
      <c r="C287" s="157"/>
      <c r="D287" s="157"/>
      <c r="E287" s="157"/>
      <c r="F287" s="157"/>
      <c r="G287" s="157"/>
      <c r="H287" s="157"/>
      <c r="I287" s="157"/>
      <c r="J287" s="157"/>
    </row>
    <row r="288" spans="1:10" x14ac:dyDescent="0.2">
      <c r="A288" s="157"/>
      <c r="B288" s="157"/>
      <c r="C288" s="157"/>
      <c r="D288" s="157"/>
      <c r="E288" s="157"/>
      <c r="F288" s="157"/>
      <c r="G288" s="157"/>
      <c r="H288" s="157"/>
      <c r="I288" s="157"/>
      <c r="J288" s="157"/>
    </row>
    <row r="289" spans="1:10" x14ac:dyDescent="0.2">
      <c r="A289" s="157"/>
      <c r="B289" s="157"/>
      <c r="C289" s="157"/>
      <c r="D289" s="157"/>
      <c r="E289" s="157"/>
      <c r="F289" s="157"/>
      <c r="G289" s="157"/>
      <c r="H289" s="157"/>
      <c r="I289" s="157"/>
      <c r="J289" s="157"/>
    </row>
    <row r="290" spans="1:10" x14ac:dyDescent="0.2">
      <c r="A290" s="157"/>
      <c r="B290" s="157"/>
      <c r="C290" s="157"/>
      <c r="D290" s="157"/>
      <c r="E290" s="157"/>
      <c r="F290" s="157"/>
      <c r="G290" s="157"/>
      <c r="H290" s="157"/>
      <c r="I290" s="157"/>
      <c r="J290" s="157"/>
    </row>
    <row r="291" spans="1:10" x14ac:dyDescent="0.2">
      <c r="A291" s="157"/>
      <c r="B291" s="157"/>
      <c r="C291" s="157"/>
      <c r="D291" s="157"/>
      <c r="E291" s="157"/>
      <c r="F291" s="157"/>
      <c r="G291" s="157"/>
      <c r="H291" s="157"/>
      <c r="I291" s="157"/>
      <c r="J291" s="157"/>
    </row>
    <row r="292" spans="1:10" x14ac:dyDescent="0.2">
      <c r="A292" s="157"/>
      <c r="B292" s="157"/>
      <c r="C292" s="157"/>
      <c r="D292" s="157"/>
      <c r="E292" s="157"/>
      <c r="F292" s="157"/>
      <c r="G292" s="157"/>
      <c r="H292" s="157"/>
      <c r="I292" s="157"/>
      <c r="J292" s="157"/>
    </row>
    <row r="293" spans="1:10" x14ac:dyDescent="0.2">
      <c r="A293" s="157"/>
      <c r="B293" s="157"/>
      <c r="C293" s="157"/>
      <c r="D293" s="157"/>
      <c r="E293" s="157"/>
      <c r="F293" s="157"/>
      <c r="G293" s="157"/>
      <c r="H293" s="157"/>
      <c r="I293" s="157"/>
      <c r="J293" s="157"/>
    </row>
    <row r="294" spans="1:10" x14ac:dyDescent="0.2">
      <c r="A294" s="157"/>
      <c r="B294" s="157"/>
      <c r="C294" s="157"/>
      <c r="D294" s="157"/>
      <c r="E294" s="157"/>
      <c r="F294" s="157"/>
      <c r="G294" s="157"/>
      <c r="H294" s="157"/>
      <c r="I294" s="157"/>
      <c r="J294" s="157"/>
    </row>
    <row r="295" spans="1:10" x14ac:dyDescent="0.2">
      <c r="A295" s="157"/>
      <c r="B295" s="157"/>
      <c r="C295" s="157"/>
      <c r="D295" s="157"/>
      <c r="E295" s="157"/>
      <c r="F295" s="157"/>
      <c r="G295" s="157"/>
      <c r="H295" s="157"/>
      <c r="I295" s="157"/>
      <c r="J295" s="157"/>
    </row>
    <row r="296" spans="1:10" x14ac:dyDescent="0.2">
      <c r="A296" s="157"/>
      <c r="B296" s="157"/>
      <c r="C296" s="157"/>
      <c r="D296" s="157"/>
      <c r="E296" s="157"/>
      <c r="F296" s="157"/>
      <c r="G296" s="157"/>
      <c r="H296" s="157"/>
      <c r="I296" s="157"/>
      <c r="J296" s="157"/>
    </row>
    <row r="297" spans="1:10" x14ac:dyDescent="0.2">
      <c r="A297" s="157"/>
      <c r="B297" s="157"/>
      <c r="C297" s="157"/>
      <c r="D297" s="157"/>
      <c r="E297" s="157"/>
      <c r="F297" s="157"/>
      <c r="G297" s="157"/>
      <c r="H297" s="157"/>
      <c r="I297" s="157"/>
      <c r="J297" s="157"/>
    </row>
    <row r="298" spans="1:10" x14ac:dyDescent="0.2">
      <c r="A298" s="157"/>
      <c r="B298" s="157"/>
      <c r="C298" s="157"/>
      <c r="D298" s="157"/>
      <c r="E298" s="157"/>
      <c r="F298" s="157"/>
      <c r="G298" s="157"/>
      <c r="H298" s="157"/>
      <c r="I298" s="157"/>
      <c r="J298" s="157"/>
    </row>
    <row r="299" spans="1:10" x14ac:dyDescent="0.2">
      <c r="A299" s="157"/>
      <c r="B299" s="157"/>
      <c r="C299" s="157"/>
      <c r="D299" s="157"/>
      <c r="E299" s="157"/>
      <c r="F299" s="157"/>
      <c r="G299" s="157"/>
      <c r="H299" s="157"/>
      <c r="I299" s="157"/>
      <c r="J299" s="157"/>
    </row>
    <row r="300" spans="1:10" x14ac:dyDescent="0.2">
      <c r="A300" s="157"/>
      <c r="B300" s="157"/>
      <c r="C300" s="157"/>
      <c r="D300" s="157"/>
      <c r="E300" s="157"/>
      <c r="F300" s="157"/>
      <c r="G300" s="157"/>
      <c r="H300" s="157"/>
      <c r="I300" s="157"/>
      <c r="J300" s="157"/>
    </row>
    <row r="301" spans="1:10" x14ac:dyDescent="0.2">
      <c r="A301" s="157"/>
      <c r="B301" s="157"/>
      <c r="C301" s="157"/>
      <c r="D301" s="157"/>
      <c r="E301" s="157"/>
      <c r="F301" s="157"/>
      <c r="G301" s="157"/>
      <c r="H301" s="157"/>
      <c r="I301" s="157"/>
      <c r="J301" s="157"/>
    </row>
    <row r="302" spans="1:10" x14ac:dyDescent="0.2">
      <c r="A302" s="157"/>
      <c r="B302" s="157"/>
      <c r="C302" s="157"/>
      <c r="D302" s="157"/>
      <c r="E302" s="157"/>
      <c r="F302" s="157"/>
      <c r="G302" s="157"/>
      <c r="H302" s="157"/>
      <c r="I302" s="157"/>
      <c r="J302" s="157"/>
    </row>
    <row r="303" spans="1:10" x14ac:dyDescent="0.2">
      <c r="A303" s="157"/>
      <c r="B303" s="157"/>
      <c r="C303" s="157"/>
      <c r="D303" s="157"/>
      <c r="E303" s="157"/>
      <c r="F303" s="157"/>
      <c r="G303" s="157"/>
      <c r="H303" s="157"/>
      <c r="I303" s="157"/>
      <c r="J303" s="157"/>
    </row>
    <row r="304" spans="1:10" x14ac:dyDescent="0.2">
      <c r="A304" s="157"/>
      <c r="B304" s="157"/>
      <c r="C304" s="157"/>
      <c r="D304" s="157"/>
      <c r="E304" s="157"/>
      <c r="F304" s="157"/>
      <c r="G304" s="157"/>
      <c r="H304" s="157"/>
      <c r="I304" s="157"/>
      <c r="J304" s="157"/>
    </row>
    <row r="305" spans="1:10" x14ac:dyDescent="0.2">
      <c r="A305" s="157"/>
      <c r="B305" s="157"/>
      <c r="C305" s="157"/>
      <c r="D305" s="157"/>
      <c r="E305" s="157"/>
      <c r="F305" s="157"/>
      <c r="G305" s="157"/>
      <c r="H305" s="157"/>
      <c r="I305" s="157"/>
      <c r="J305" s="157"/>
    </row>
    <row r="306" spans="1:10" x14ac:dyDescent="0.2">
      <c r="A306" s="157"/>
      <c r="B306" s="157"/>
      <c r="C306" s="157"/>
      <c r="D306" s="157"/>
      <c r="E306" s="157"/>
      <c r="F306" s="157"/>
      <c r="G306" s="157"/>
      <c r="H306" s="157"/>
      <c r="I306" s="157"/>
      <c r="J306" s="157"/>
    </row>
    <row r="307" spans="1:10" x14ac:dyDescent="0.2">
      <c r="A307" s="157"/>
      <c r="B307" s="157"/>
      <c r="C307" s="157"/>
      <c r="D307" s="157"/>
      <c r="E307" s="157"/>
      <c r="F307" s="157"/>
      <c r="G307" s="157"/>
      <c r="H307" s="157"/>
      <c r="I307" s="157"/>
      <c r="J307" s="157"/>
    </row>
    <row r="308" spans="1:10" x14ac:dyDescent="0.2">
      <c r="A308" s="157"/>
      <c r="B308" s="157"/>
      <c r="C308" s="157"/>
      <c r="D308" s="157"/>
      <c r="E308" s="157"/>
      <c r="F308" s="157"/>
      <c r="G308" s="157"/>
      <c r="H308" s="157"/>
      <c r="I308" s="157"/>
      <c r="J308" s="157"/>
    </row>
    <row r="309" spans="1:10" x14ac:dyDescent="0.2">
      <c r="A309" s="157"/>
      <c r="B309" s="157"/>
      <c r="C309" s="157"/>
      <c r="D309" s="157"/>
      <c r="E309" s="157"/>
      <c r="F309" s="157"/>
      <c r="G309" s="157"/>
      <c r="H309" s="157"/>
      <c r="I309" s="157"/>
      <c r="J309" s="157"/>
    </row>
    <row r="310" spans="1:10" x14ac:dyDescent="0.2">
      <c r="A310" s="157"/>
      <c r="B310" s="157"/>
      <c r="C310" s="157"/>
      <c r="D310" s="157"/>
      <c r="E310" s="157"/>
      <c r="F310" s="157"/>
      <c r="G310" s="157"/>
      <c r="H310" s="157"/>
      <c r="I310" s="157"/>
      <c r="J310" s="157"/>
    </row>
    <row r="311" spans="1:10" x14ac:dyDescent="0.2">
      <c r="A311" s="157"/>
      <c r="B311" s="157"/>
      <c r="C311" s="157"/>
      <c r="D311" s="157"/>
      <c r="E311" s="157"/>
      <c r="F311" s="157"/>
      <c r="G311" s="157"/>
      <c r="H311" s="157"/>
      <c r="I311" s="157"/>
      <c r="J311" s="157"/>
    </row>
    <row r="312" spans="1:10" x14ac:dyDescent="0.2">
      <c r="A312" s="157"/>
      <c r="B312" s="157"/>
      <c r="C312" s="157"/>
      <c r="D312" s="157"/>
      <c r="E312" s="157"/>
      <c r="F312" s="157"/>
      <c r="G312" s="157"/>
      <c r="H312" s="157"/>
      <c r="I312" s="157"/>
      <c r="J312" s="157"/>
    </row>
    <row r="313" spans="1:10" x14ac:dyDescent="0.2">
      <c r="A313" s="157"/>
      <c r="B313" s="157"/>
      <c r="C313" s="157"/>
      <c r="D313" s="157"/>
      <c r="E313" s="157"/>
      <c r="F313" s="157"/>
      <c r="G313" s="157"/>
      <c r="H313" s="157"/>
      <c r="I313" s="157"/>
      <c r="J313" s="157"/>
    </row>
    <row r="314" spans="1:10" x14ac:dyDescent="0.2">
      <c r="A314" s="157"/>
      <c r="B314" s="157"/>
      <c r="C314" s="157"/>
      <c r="D314" s="157"/>
      <c r="E314" s="157"/>
      <c r="F314" s="157"/>
      <c r="G314" s="157"/>
      <c r="H314" s="157"/>
      <c r="I314" s="157"/>
      <c r="J314" s="157"/>
    </row>
    <row r="315" spans="1:10" x14ac:dyDescent="0.2">
      <c r="A315" s="157"/>
      <c r="B315" s="157"/>
      <c r="C315" s="157"/>
      <c r="D315" s="157"/>
      <c r="E315" s="157"/>
      <c r="F315" s="157"/>
      <c r="G315" s="157"/>
      <c r="H315" s="157"/>
      <c r="I315" s="157"/>
      <c r="J315" s="157"/>
    </row>
    <row r="316" spans="1:10" x14ac:dyDescent="0.2">
      <c r="A316" s="157"/>
      <c r="B316" s="157"/>
      <c r="C316" s="157"/>
      <c r="D316" s="157"/>
      <c r="E316" s="157"/>
      <c r="F316" s="157"/>
      <c r="G316" s="157"/>
      <c r="H316" s="157"/>
      <c r="I316" s="157"/>
      <c r="J316" s="157"/>
    </row>
    <row r="317" spans="1:10" x14ac:dyDescent="0.2">
      <c r="A317" s="157"/>
      <c r="B317" s="157"/>
      <c r="C317" s="157"/>
      <c r="D317" s="157"/>
      <c r="E317" s="157"/>
      <c r="F317" s="157"/>
      <c r="G317" s="157"/>
      <c r="H317" s="157"/>
      <c r="I317" s="157"/>
      <c r="J317" s="157"/>
    </row>
    <row r="318" spans="1:10" x14ac:dyDescent="0.2">
      <c r="A318" s="157"/>
      <c r="B318" s="157"/>
      <c r="C318" s="157"/>
      <c r="D318" s="157"/>
      <c r="E318" s="157"/>
      <c r="F318" s="157"/>
      <c r="G318" s="157"/>
      <c r="H318" s="157"/>
      <c r="I318" s="157"/>
      <c r="J318" s="157"/>
    </row>
    <row r="319" spans="1:10" x14ac:dyDescent="0.2">
      <c r="A319" s="157"/>
      <c r="B319" s="157"/>
      <c r="C319" s="157"/>
      <c r="D319" s="157"/>
      <c r="E319" s="157"/>
      <c r="F319" s="157"/>
      <c r="G319" s="157"/>
      <c r="H319" s="157"/>
      <c r="I319" s="157"/>
      <c r="J319" s="157"/>
    </row>
    <row r="320" spans="1:10" x14ac:dyDescent="0.2">
      <c r="A320" s="157"/>
      <c r="B320" s="157"/>
      <c r="C320" s="157"/>
      <c r="D320" s="157"/>
      <c r="E320" s="157"/>
      <c r="F320" s="157"/>
      <c r="G320" s="157"/>
      <c r="H320" s="157"/>
      <c r="I320" s="157"/>
      <c r="J320" s="157"/>
    </row>
    <row r="321" spans="1:10" x14ac:dyDescent="0.2">
      <c r="A321" s="157"/>
      <c r="B321" s="157"/>
      <c r="C321" s="157"/>
      <c r="D321" s="157"/>
      <c r="E321" s="157"/>
      <c r="F321" s="157"/>
      <c r="G321" s="157"/>
      <c r="H321" s="157"/>
      <c r="I321" s="157"/>
      <c r="J321" s="157"/>
    </row>
    <row r="322" spans="1:10" x14ac:dyDescent="0.2">
      <c r="A322" s="157"/>
      <c r="B322" s="157"/>
      <c r="C322" s="157"/>
      <c r="D322" s="157"/>
      <c r="E322" s="157"/>
      <c r="F322" s="157"/>
      <c r="G322" s="157"/>
      <c r="H322" s="157"/>
      <c r="I322" s="157"/>
      <c r="J322" s="157"/>
    </row>
    <row r="323" spans="1:10" x14ac:dyDescent="0.2">
      <c r="A323" s="157"/>
      <c r="B323" s="157"/>
      <c r="C323" s="157"/>
      <c r="D323" s="157"/>
      <c r="E323" s="157"/>
      <c r="F323" s="157"/>
      <c r="G323" s="157"/>
      <c r="H323" s="157"/>
      <c r="I323" s="157"/>
      <c r="J323" s="157"/>
    </row>
    <row r="324" spans="1:10" x14ac:dyDescent="0.2">
      <c r="A324" s="157"/>
      <c r="B324" s="157"/>
      <c r="C324" s="157"/>
      <c r="D324" s="157"/>
      <c r="E324" s="157"/>
      <c r="F324" s="157"/>
      <c r="G324" s="157"/>
      <c r="H324" s="157"/>
      <c r="I324" s="157"/>
      <c r="J324" s="157"/>
    </row>
    <row r="325" spans="1:10" x14ac:dyDescent="0.2">
      <c r="A325" s="157"/>
      <c r="B325" s="157"/>
      <c r="C325" s="157"/>
      <c r="D325" s="157"/>
      <c r="E325" s="157"/>
      <c r="F325" s="157"/>
      <c r="G325" s="157"/>
      <c r="H325" s="157"/>
      <c r="I325" s="157"/>
      <c r="J325" s="157"/>
    </row>
    <row r="326" spans="1:10" x14ac:dyDescent="0.2">
      <c r="A326" s="157"/>
      <c r="B326" s="157"/>
      <c r="C326" s="157"/>
      <c r="D326" s="157"/>
      <c r="E326" s="157"/>
      <c r="F326" s="157"/>
      <c r="G326" s="157"/>
      <c r="H326" s="157"/>
      <c r="I326" s="157"/>
      <c r="J326" s="157"/>
    </row>
    <row r="327" spans="1:10" x14ac:dyDescent="0.2">
      <c r="A327" s="157"/>
      <c r="B327" s="157"/>
      <c r="C327" s="157"/>
      <c r="D327" s="157"/>
      <c r="E327" s="157"/>
      <c r="F327" s="157"/>
      <c r="G327" s="157"/>
      <c r="H327" s="157"/>
      <c r="I327" s="157"/>
      <c r="J327" s="157"/>
    </row>
    <row r="328" spans="1:10" x14ac:dyDescent="0.2">
      <c r="A328" s="157"/>
      <c r="B328" s="157"/>
      <c r="C328" s="157"/>
      <c r="D328" s="157"/>
      <c r="E328" s="157"/>
      <c r="F328" s="157"/>
      <c r="G328" s="157"/>
      <c r="H328" s="157"/>
      <c r="I328" s="157"/>
      <c r="J328" s="157"/>
    </row>
    <row r="329" spans="1:10" x14ac:dyDescent="0.2">
      <c r="A329" s="157"/>
      <c r="B329" s="157"/>
      <c r="C329" s="157"/>
      <c r="D329" s="157"/>
      <c r="E329" s="157"/>
      <c r="F329" s="157"/>
      <c r="G329" s="157"/>
      <c r="H329" s="157"/>
      <c r="I329" s="157"/>
      <c r="J329" s="157"/>
    </row>
    <row r="330" spans="1:10" x14ac:dyDescent="0.2">
      <c r="A330" s="157"/>
      <c r="B330" s="157"/>
      <c r="C330" s="157"/>
      <c r="D330" s="157"/>
      <c r="E330" s="157"/>
      <c r="F330" s="157"/>
      <c r="G330" s="157"/>
      <c r="H330" s="157"/>
      <c r="I330" s="157"/>
      <c r="J330" s="157"/>
    </row>
    <row r="331" spans="1:10" x14ac:dyDescent="0.2">
      <c r="A331" s="157"/>
      <c r="B331" s="157"/>
      <c r="C331" s="157"/>
      <c r="D331" s="157"/>
      <c r="E331" s="157"/>
      <c r="F331" s="157"/>
      <c r="G331" s="157"/>
      <c r="H331" s="157"/>
      <c r="I331" s="157"/>
      <c r="J331" s="157"/>
    </row>
    <row r="332" spans="1:10" x14ac:dyDescent="0.2">
      <c r="A332" s="157"/>
      <c r="B332" s="157"/>
      <c r="C332" s="157"/>
      <c r="D332" s="157"/>
      <c r="E332" s="157"/>
      <c r="F332" s="157"/>
      <c r="G332" s="157"/>
      <c r="H332" s="157"/>
      <c r="I332" s="157"/>
      <c r="J332" s="157"/>
    </row>
    <row r="333" spans="1:10" x14ac:dyDescent="0.2">
      <c r="A333" s="157"/>
      <c r="B333" s="157"/>
      <c r="C333" s="157"/>
      <c r="D333" s="157"/>
      <c r="E333" s="157"/>
      <c r="F333" s="157"/>
      <c r="G333" s="157"/>
      <c r="H333" s="157"/>
      <c r="I333" s="157"/>
      <c r="J333" s="157"/>
    </row>
    <row r="334" spans="1:10" x14ac:dyDescent="0.2">
      <c r="A334" s="157"/>
      <c r="B334" s="157"/>
      <c r="C334" s="157"/>
      <c r="D334" s="157"/>
      <c r="E334" s="157"/>
      <c r="F334" s="157"/>
      <c r="G334" s="157"/>
      <c r="H334" s="157"/>
      <c r="I334" s="157"/>
      <c r="J334" s="157"/>
    </row>
    <row r="335" spans="1:10" x14ac:dyDescent="0.2">
      <c r="A335" s="157"/>
      <c r="B335" s="157"/>
      <c r="C335" s="157"/>
      <c r="D335" s="157"/>
      <c r="E335" s="157"/>
      <c r="F335" s="157"/>
      <c r="G335" s="157"/>
      <c r="H335" s="157"/>
      <c r="I335" s="157"/>
      <c r="J335" s="157"/>
    </row>
    <row r="336" spans="1:10" x14ac:dyDescent="0.2">
      <c r="A336" s="157"/>
      <c r="B336" s="157"/>
      <c r="C336" s="157"/>
      <c r="D336" s="157"/>
      <c r="E336" s="157"/>
      <c r="F336" s="157"/>
      <c r="G336" s="157"/>
      <c r="H336" s="157"/>
      <c r="I336" s="157"/>
      <c r="J336" s="157"/>
    </row>
    <row r="337" spans="1:10" x14ac:dyDescent="0.2">
      <c r="A337" s="157"/>
      <c r="B337" s="157"/>
      <c r="C337" s="157"/>
      <c r="D337" s="157"/>
      <c r="E337" s="157"/>
      <c r="F337" s="157"/>
      <c r="G337" s="157"/>
      <c r="H337" s="157"/>
      <c r="I337" s="157"/>
      <c r="J337" s="157"/>
    </row>
    <row r="338" spans="1:10" x14ac:dyDescent="0.2">
      <c r="A338" s="157"/>
      <c r="B338" s="157"/>
      <c r="C338" s="157"/>
      <c r="D338" s="157"/>
      <c r="E338" s="157"/>
      <c r="F338" s="157"/>
      <c r="G338" s="157"/>
      <c r="H338" s="157"/>
      <c r="I338" s="157"/>
      <c r="J338" s="157"/>
    </row>
    <row r="339" spans="1:10" x14ac:dyDescent="0.2">
      <c r="A339" s="157"/>
      <c r="B339" s="157"/>
      <c r="C339" s="157"/>
      <c r="D339" s="157"/>
      <c r="E339" s="157"/>
      <c r="F339" s="157"/>
      <c r="G339" s="157"/>
      <c r="H339" s="157"/>
      <c r="I339" s="157"/>
      <c r="J339" s="157"/>
    </row>
    <row r="340" spans="1:10" x14ac:dyDescent="0.2">
      <c r="A340" s="157"/>
      <c r="B340" s="157"/>
      <c r="C340" s="157"/>
      <c r="D340" s="157"/>
      <c r="E340" s="157"/>
      <c r="F340" s="157"/>
      <c r="G340" s="157"/>
      <c r="H340" s="157"/>
      <c r="I340" s="157"/>
      <c r="J340" s="157"/>
    </row>
    <row r="341" spans="1:10" x14ac:dyDescent="0.2">
      <c r="A341" s="157"/>
      <c r="B341" s="157"/>
      <c r="C341" s="157"/>
      <c r="D341" s="157"/>
      <c r="E341" s="157"/>
      <c r="F341" s="157"/>
      <c r="G341" s="157"/>
      <c r="H341" s="157"/>
      <c r="I341" s="157"/>
      <c r="J341" s="157"/>
    </row>
    <row r="342" spans="1:10" x14ac:dyDescent="0.2">
      <c r="A342" s="157"/>
      <c r="B342" s="157"/>
      <c r="C342" s="157"/>
      <c r="D342" s="157"/>
      <c r="E342" s="157"/>
      <c r="F342" s="157"/>
      <c r="G342" s="157"/>
      <c r="H342" s="157"/>
      <c r="I342" s="157"/>
      <c r="J342" s="157"/>
    </row>
    <row r="343" spans="1:10" x14ac:dyDescent="0.2">
      <c r="A343" s="157"/>
      <c r="B343" s="157"/>
      <c r="C343" s="157"/>
      <c r="D343" s="157"/>
      <c r="E343" s="157"/>
      <c r="F343" s="157"/>
      <c r="G343" s="157"/>
      <c r="H343" s="157"/>
      <c r="I343" s="157"/>
      <c r="J343" s="157"/>
    </row>
    <row r="344" spans="1:10" x14ac:dyDescent="0.2">
      <c r="A344" s="157"/>
      <c r="B344" s="157"/>
      <c r="C344" s="157"/>
      <c r="D344" s="157"/>
      <c r="E344" s="157"/>
      <c r="F344" s="157"/>
      <c r="G344" s="157"/>
      <c r="H344" s="157"/>
      <c r="I344" s="157"/>
      <c r="J344" s="157"/>
    </row>
    <row r="345" spans="1:10" x14ac:dyDescent="0.2">
      <c r="A345" s="157"/>
      <c r="B345" s="157"/>
      <c r="C345" s="157"/>
      <c r="D345" s="157"/>
      <c r="E345" s="157"/>
      <c r="F345" s="157"/>
      <c r="G345" s="157"/>
      <c r="H345" s="157"/>
      <c r="I345" s="157"/>
      <c r="J345" s="157"/>
    </row>
    <row r="346" spans="1:10" x14ac:dyDescent="0.2">
      <c r="A346" s="157"/>
      <c r="B346" s="157"/>
      <c r="C346" s="157"/>
      <c r="D346" s="157"/>
      <c r="E346" s="157"/>
      <c r="F346" s="157"/>
      <c r="G346" s="157"/>
      <c r="H346" s="157"/>
      <c r="I346" s="157"/>
      <c r="J346" s="157"/>
    </row>
    <row r="347" spans="1:10" x14ac:dyDescent="0.2">
      <c r="A347" s="157"/>
      <c r="B347" s="157"/>
      <c r="C347" s="157"/>
      <c r="D347" s="157"/>
      <c r="E347" s="157"/>
      <c r="F347" s="157"/>
      <c r="G347" s="157"/>
      <c r="H347" s="157"/>
      <c r="I347" s="157"/>
      <c r="J347" s="157"/>
    </row>
    <row r="348" spans="1:10" x14ac:dyDescent="0.2">
      <c r="A348" s="157"/>
      <c r="B348" s="157"/>
      <c r="C348" s="157"/>
      <c r="D348" s="157"/>
      <c r="E348" s="157"/>
      <c r="F348" s="157"/>
      <c r="G348" s="157"/>
      <c r="H348" s="157"/>
      <c r="I348" s="157"/>
      <c r="J348" s="157"/>
    </row>
    <row r="349" spans="1:10" x14ac:dyDescent="0.2">
      <c r="A349" s="157"/>
      <c r="B349" s="157"/>
      <c r="C349" s="157"/>
      <c r="D349" s="157"/>
      <c r="E349" s="157"/>
      <c r="F349" s="157"/>
      <c r="G349" s="157"/>
      <c r="H349" s="157"/>
      <c r="I349" s="157"/>
      <c r="J349" s="157"/>
    </row>
    <row r="350" spans="1:10" x14ac:dyDescent="0.2">
      <c r="A350" s="157"/>
      <c r="B350" s="157"/>
      <c r="C350" s="157"/>
      <c r="D350" s="157"/>
      <c r="E350" s="157"/>
      <c r="F350" s="157"/>
      <c r="G350" s="157"/>
      <c r="H350" s="157"/>
      <c r="I350" s="157"/>
      <c r="J350" s="157"/>
    </row>
    <row r="351" spans="1:10" x14ac:dyDescent="0.2">
      <c r="A351" s="157"/>
      <c r="B351" s="157"/>
      <c r="C351" s="157"/>
      <c r="D351" s="157"/>
      <c r="E351" s="157"/>
      <c r="F351" s="157"/>
      <c r="G351" s="157"/>
      <c r="H351" s="157"/>
      <c r="I351" s="157"/>
      <c r="J351" s="157"/>
    </row>
    <row r="352" spans="1:10" x14ac:dyDescent="0.2">
      <c r="A352" s="157"/>
      <c r="B352" s="157"/>
      <c r="C352" s="157"/>
      <c r="D352" s="157"/>
      <c r="E352" s="157"/>
      <c r="F352" s="157"/>
      <c r="G352" s="157"/>
      <c r="H352" s="157"/>
      <c r="I352" s="157"/>
      <c r="J352" s="157"/>
    </row>
    <row r="353" spans="1:10" x14ac:dyDescent="0.2">
      <c r="A353" s="157"/>
      <c r="B353" s="157"/>
      <c r="C353" s="157"/>
      <c r="D353" s="157"/>
      <c r="E353" s="157"/>
      <c r="F353" s="157"/>
      <c r="G353" s="157"/>
      <c r="H353" s="157"/>
      <c r="I353" s="157"/>
      <c r="J353" s="157"/>
    </row>
    <row r="354" spans="1:10" x14ac:dyDescent="0.2">
      <c r="A354" s="157"/>
      <c r="B354" s="157"/>
      <c r="C354" s="157"/>
      <c r="D354" s="157"/>
      <c r="E354" s="157"/>
      <c r="F354" s="157"/>
      <c r="G354" s="157"/>
      <c r="H354" s="157"/>
      <c r="I354" s="157"/>
      <c r="J354" s="157"/>
    </row>
    <row r="355" spans="1:10" x14ac:dyDescent="0.2">
      <c r="A355" s="157"/>
      <c r="B355" s="157"/>
      <c r="C355" s="157"/>
      <c r="D355" s="157"/>
      <c r="E355" s="157"/>
      <c r="F355" s="157"/>
      <c r="G355" s="157"/>
      <c r="H355" s="157"/>
      <c r="I355" s="157"/>
      <c r="J355" s="157"/>
    </row>
    <row r="356" spans="1:10" x14ac:dyDescent="0.2">
      <c r="A356" s="157"/>
      <c r="B356" s="157"/>
      <c r="C356" s="157"/>
      <c r="D356" s="157"/>
      <c r="E356" s="157"/>
      <c r="F356" s="157"/>
      <c r="G356" s="157"/>
      <c r="H356" s="157"/>
      <c r="I356" s="157"/>
      <c r="J356" s="157"/>
    </row>
    <row r="357" spans="1:10" x14ac:dyDescent="0.2">
      <c r="A357" s="157"/>
      <c r="B357" s="157"/>
      <c r="C357" s="157"/>
      <c r="D357" s="157"/>
      <c r="E357" s="157"/>
      <c r="F357" s="157"/>
      <c r="G357" s="157"/>
      <c r="H357" s="157"/>
      <c r="I357" s="157"/>
      <c r="J357" s="157"/>
    </row>
    <row r="358" spans="1:10" x14ac:dyDescent="0.2">
      <c r="A358" s="157"/>
      <c r="B358" s="157"/>
      <c r="C358" s="157"/>
      <c r="D358" s="157"/>
      <c r="E358" s="157"/>
      <c r="F358" s="157"/>
      <c r="G358" s="157"/>
      <c r="H358" s="157"/>
      <c r="I358" s="157"/>
      <c r="J358" s="157"/>
    </row>
    <row r="359" spans="1:10" x14ac:dyDescent="0.2">
      <c r="A359" s="157"/>
      <c r="B359" s="157"/>
      <c r="C359" s="157"/>
      <c r="D359" s="157"/>
      <c r="E359" s="157"/>
      <c r="F359" s="157"/>
      <c r="G359" s="157"/>
      <c r="H359" s="157"/>
      <c r="I359" s="157"/>
      <c r="J359" s="157"/>
    </row>
    <row r="360" spans="1:10" x14ac:dyDescent="0.2">
      <c r="A360" s="157"/>
      <c r="B360" s="157"/>
      <c r="C360" s="157"/>
      <c r="D360" s="157"/>
      <c r="E360" s="157"/>
      <c r="F360" s="157"/>
      <c r="G360" s="157"/>
      <c r="H360" s="157"/>
      <c r="I360" s="157"/>
      <c r="J360" s="157"/>
    </row>
    <row r="361" spans="1:10" x14ac:dyDescent="0.2">
      <c r="A361" s="157"/>
      <c r="B361" s="157"/>
      <c r="C361" s="157"/>
      <c r="D361" s="157"/>
      <c r="E361" s="157"/>
      <c r="F361" s="157"/>
      <c r="G361" s="157"/>
      <c r="H361" s="157"/>
      <c r="I361" s="157"/>
      <c r="J361" s="157"/>
    </row>
    <row r="362" spans="1:10" x14ac:dyDescent="0.2">
      <c r="A362" s="157"/>
      <c r="B362" s="157"/>
      <c r="C362" s="157"/>
      <c r="D362" s="157"/>
      <c r="E362" s="157"/>
      <c r="F362" s="157"/>
      <c r="G362" s="157"/>
      <c r="H362" s="157"/>
      <c r="I362" s="157"/>
      <c r="J362" s="157"/>
    </row>
    <row r="363" spans="1:10" x14ac:dyDescent="0.2">
      <c r="A363" s="157"/>
      <c r="B363" s="157"/>
      <c r="C363" s="157"/>
      <c r="D363" s="157"/>
      <c r="E363" s="157"/>
      <c r="F363" s="157"/>
      <c r="G363" s="157"/>
      <c r="H363" s="157"/>
      <c r="I363" s="157"/>
      <c r="J363" s="157"/>
    </row>
    <row r="364" spans="1:10" x14ac:dyDescent="0.2">
      <c r="A364" s="157"/>
      <c r="B364" s="157"/>
      <c r="C364" s="157"/>
      <c r="D364" s="157"/>
      <c r="E364" s="157"/>
      <c r="F364" s="157"/>
      <c r="G364" s="157"/>
      <c r="H364" s="157"/>
      <c r="I364" s="157"/>
      <c r="J364" s="157"/>
    </row>
    <row r="365" spans="1:10" x14ac:dyDescent="0.2">
      <c r="A365" s="157"/>
      <c r="B365" s="157"/>
      <c r="C365" s="157"/>
      <c r="D365" s="157"/>
      <c r="E365" s="157"/>
      <c r="F365" s="157"/>
      <c r="G365" s="157"/>
      <c r="H365" s="157"/>
      <c r="I365" s="157"/>
      <c r="J365" s="157"/>
    </row>
    <row r="366" spans="1:10" x14ac:dyDescent="0.2">
      <c r="A366" s="157"/>
      <c r="B366" s="157"/>
      <c r="C366" s="157"/>
      <c r="D366" s="157"/>
      <c r="E366" s="157"/>
      <c r="F366" s="157"/>
      <c r="G366" s="157"/>
      <c r="H366" s="157"/>
      <c r="I366" s="157"/>
      <c r="J366" s="157"/>
    </row>
    <row r="367" spans="1:10" x14ac:dyDescent="0.2">
      <c r="A367" s="157"/>
      <c r="B367" s="157"/>
      <c r="C367" s="157"/>
      <c r="D367" s="157"/>
      <c r="E367" s="157"/>
      <c r="F367" s="157"/>
      <c r="G367" s="157"/>
      <c r="H367" s="157"/>
      <c r="I367" s="157"/>
      <c r="J367" s="157"/>
    </row>
    <row r="368" spans="1:10" x14ac:dyDescent="0.2">
      <c r="A368" s="157"/>
      <c r="B368" s="157"/>
      <c r="C368" s="157"/>
      <c r="D368" s="157"/>
      <c r="E368" s="157"/>
      <c r="F368" s="157"/>
      <c r="G368" s="157"/>
      <c r="H368" s="157"/>
      <c r="I368" s="157"/>
      <c r="J368" s="157"/>
    </row>
    <row r="369" spans="1:10" x14ac:dyDescent="0.2">
      <c r="A369" s="157"/>
      <c r="B369" s="157"/>
      <c r="C369" s="157"/>
      <c r="D369" s="157"/>
      <c r="E369" s="157"/>
      <c r="F369" s="157"/>
      <c r="G369" s="157"/>
      <c r="H369" s="157"/>
      <c r="I369" s="157"/>
      <c r="J369" s="157"/>
    </row>
    <row r="370" spans="1:10" x14ac:dyDescent="0.2">
      <c r="A370" s="157"/>
      <c r="B370" s="157"/>
      <c r="C370" s="157"/>
      <c r="D370" s="157"/>
      <c r="E370" s="157"/>
      <c r="F370" s="157"/>
      <c r="G370" s="157"/>
      <c r="H370" s="157"/>
      <c r="I370" s="157"/>
      <c r="J370" s="157"/>
    </row>
    <row r="371" spans="1:10" x14ac:dyDescent="0.2">
      <c r="A371" s="157"/>
      <c r="B371" s="157"/>
      <c r="C371" s="157"/>
      <c r="D371" s="157"/>
      <c r="E371" s="157"/>
      <c r="F371" s="157"/>
      <c r="G371" s="157"/>
      <c r="H371" s="157"/>
      <c r="I371" s="157"/>
      <c r="J371" s="157"/>
    </row>
    <row r="372" spans="1:10" x14ac:dyDescent="0.2">
      <c r="A372" s="157"/>
      <c r="B372" s="157"/>
      <c r="C372" s="157"/>
      <c r="D372" s="157"/>
      <c r="E372" s="157"/>
      <c r="F372" s="157"/>
      <c r="G372" s="157"/>
      <c r="H372" s="157"/>
      <c r="I372" s="157"/>
      <c r="J372" s="157"/>
    </row>
    <row r="373" spans="1:10" x14ac:dyDescent="0.2">
      <c r="A373" s="157"/>
      <c r="B373" s="157"/>
      <c r="C373" s="157"/>
      <c r="D373" s="157"/>
      <c r="E373" s="157"/>
      <c r="F373" s="157"/>
      <c r="G373" s="157"/>
      <c r="H373" s="157"/>
      <c r="I373" s="157"/>
      <c r="J373" s="157"/>
    </row>
    <row r="374" spans="1:10" x14ac:dyDescent="0.2">
      <c r="A374" s="157"/>
      <c r="B374" s="157"/>
      <c r="C374" s="157"/>
      <c r="D374" s="157"/>
      <c r="E374" s="157"/>
      <c r="F374" s="157"/>
      <c r="G374" s="157"/>
      <c r="H374" s="157"/>
      <c r="I374" s="157"/>
      <c r="J374" s="157"/>
    </row>
    <row r="375" spans="1:10" x14ac:dyDescent="0.2">
      <c r="A375" s="157"/>
      <c r="B375" s="157"/>
      <c r="C375" s="157"/>
      <c r="D375" s="157"/>
      <c r="E375" s="157"/>
      <c r="F375" s="157"/>
      <c r="G375" s="157"/>
      <c r="H375" s="157"/>
      <c r="I375" s="157"/>
      <c r="J375" s="157"/>
    </row>
    <row r="376" spans="1:10" x14ac:dyDescent="0.2">
      <c r="A376" s="157"/>
      <c r="B376" s="157"/>
      <c r="C376" s="157"/>
      <c r="D376" s="157"/>
      <c r="E376" s="157"/>
      <c r="F376" s="157"/>
      <c r="G376" s="157"/>
      <c r="H376" s="157"/>
      <c r="I376" s="157"/>
      <c r="J376" s="157"/>
    </row>
    <row r="377" spans="1:10" x14ac:dyDescent="0.2">
      <c r="A377" s="157"/>
      <c r="B377" s="157"/>
      <c r="C377" s="157"/>
      <c r="D377" s="157"/>
      <c r="E377" s="157"/>
      <c r="F377" s="157"/>
      <c r="G377" s="157"/>
      <c r="H377" s="157"/>
      <c r="I377" s="157"/>
      <c r="J377" s="157"/>
    </row>
    <row r="378" spans="1:10" x14ac:dyDescent="0.2">
      <c r="A378" s="157"/>
      <c r="B378" s="157"/>
      <c r="C378" s="157"/>
      <c r="D378" s="157"/>
      <c r="E378" s="157"/>
      <c r="F378" s="157"/>
      <c r="G378" s="157"/>
      <c r="H378" s="157"/>
      <c r="I378" s="157"/>
      <c r="J378" s="157"/>
    </row>
    <row r="379" spans="1:10" x14ac:dyDescent="0.2">
      <c r="A379" s="157"/>
      <c r="B379" s="157"/>
      <c r="C379" s="157"/>
      <c r="D379" s="157"/>
      <c r="E379" s="157"/>
      <c r="F379" s="157"/>
      <c r="G379" s="157"/>
      <c r="H379" s="157"/>
      <c r="I379" s="157"/>
      <c r="J379" s="157"/>
    </row>
    <row r="380" spans="1:10" x14ac:dyDescent="0.2">
      <c r="A380" s="157"/>
      <c r="B380" s="157"/>
      <c r="C380" s="157"/>
      <c r="D380" s="157"/>
      <c r="E380" s="157"/>
      <c r="F380" s="157"/>
      <c r="G380" s="157"/>
      <c r="H380" s="157"/>
      <c r="I380" s="157"/>
      <c r="J380" s="157"/>
    </row>
    <row r="381" spans="1:10" x14ac:dyDescent="0.2">
      <c r="A381" s="157"/>
      <c r="B381" s="157"/>
      <c r="C381" s="157"/>
      <c r="D381" s="157"/>
      <c r="E381" s="157"/>
      <c r="F381" s="157"/>
      <c r="G381" s="157"/>
      <c r="H381" s="157"/>
      <c r="I381" s="157"/>
      <c r="J381" s="157"/>
    </row>
    <row r="382" spans="1:10" x14ac:dyDescent="0.2">
      <c r="A382" s="157"/>
      <c r="B382" s="157"/>
      <c r="C382" s="157"/>
      <c r="D382" s="157"/>
      <c r="E382" s="157"/>
      <c r="F382" s="157"/>
      <c r="G382" s="157"/>
      <c r="H382" s="157"/>
      <c r="I382" s="157"/>
      <c r="J382" s="157"/>
    </row>
    <row r="383" spans="1:10" x14ac:dyDescent="0.2">
      <c r="A383" s="157"/>
      <c r="B383" s="157"/>
      <c r="C383" s="157"/>
      <c r="D383" s="157"/>
      <c r="E383" s="157"/>
      <c r="F383" s="157"/>
      <c r="G383" s="157"/>
      <c r="H383" s="157"/>
      <c r="I383" s="157"/>
      <c r="J383" s="157"/>
    </row>
    <row r="384" spans="1:10" x14ac:dyDescent="0.2">
      <c r="A384" s="157"/>
      <c r="B384" s="157"/>
      <c r="C384" s="157"/>
      <c r="D384" s="157"/>
      <c r="E384" s="157"/>
      <c r="F384" s="157"/>
      <c r="G384" s="157"/>
      <c r="H384" s="157"/>
      <c r="I384" s="157"/>
      <c r="J384" s="157"/>
    </row>
    <row r="385" spans="1:10" x14ac:dyDescent="0.2">
      <c r="A385" s="157"/>
      <c r="B385" s="157"/>
      <c r="C385" s="157"/>
      <c r="D385" s="157"/>
      <c r="E385" s="157"/>
      <c r="F385" s="157"/>
      <c r="G385" s="157"/>
      <c r="H385" s="157"/>
      <c r="I385" s="157"/>
      <c r="J385" s="157"/>
    </row>
    <row r="386" spans="1:10" x14ac:dyDescent="0.2">
      <c r="A386" s="157"/>
      <c r="B386" s="157"/>
      <c r="C386" s="157"/>
      <c r="D386" s="157"/>
      <c r="E386" s="157"/>
      <c r="F386" s="157"/>
      <c r="G386" s="157"/>
      <c r="H386" s="157"/>
      <c r="I386" s="157"/>
      <c r="J386" s="157"/>
    </row>
    <row r="387" spans="1:10" x14ac:dyDescent="0.2">
      <c r="A387" s="157"/>
      <c r="B387" s="157"/>
      <c r="C387" s="157"/>
      <c r="D387" s="157"/>
      <c r="E387" s="157"/>
      <c r="F387" s="157"/>
      <c r="G387" s="157"/>
      <c r="H387" s="157"/>
      <c r="I387" s="157"/>
      <c r="J387" s="157"/>
    </row>
    <row r="388" spans="1:10" x14ac:dyDescent="0.2">
      <c r="A388" s="157"/>
      <c r="B388" s="157"/>
      <c r="C388" s="157"/>
      <c r="D388" s="157"/>
      <c r="E388" s="157"/>
      <c r="F388" s="157"/>
      <c r="G388" s="157"/>
      <c r="H388" s="157"/>
      <c r="I388" s="157"/>
      <c r="J388" s="157"/>
    </row>
    <row r="389" spans="1:10" x14ac:dyDescent="0.2">
      <c r="A389" s="157"/>
      <c r="B389" s="157"/>
      <c r="C389" s="157"/>
      <c r="D389" s="157"/>
      <c r="E389" s="157"/>
      <c r="F389" s="157"/>
      <c r="G389" s="157"/>
      <c r="H389" s="157"/>
      <c r="I389" s="157"/>
      <c r="J389" s="157"/>
    </row>
    <row r="390" spans="1:10" x14ac:dyDescent="0.2">
      <c r="A390" s="157"/>
      <c r="B390" s="157"/>
      <c r="C390" s="157"/>
      <c r="D390" s="157"/>
      <c r="E390" s="157"/>
      <c r="F390" s="157"/>
      <c r="G390" s="157"/>
      <c r="H390" s="157"/>
      <c r="I390" s="157"/>
      <c r="J390" s="157"/>
    </row>
    <row r="391" spans="1:10" x14ac:dyDescent="0.2">
      <c r="A391" s="157"/>
      <c r="B391" s="157"/>
      <c r="C391" s="157"/>
      <c r="D391" s="157"/>
      <c r="E391" s="157"/>
      <c r="F391" s="157"/>
      <c r="G391" s="157"/>
      <c r="H391" s="157"/>
      <c r="I391" s="157"/>
      <c r="J391" s="157"/>
    </row>
    <row r="392" spans="1:10" x14ac:dyDescent="0.2">
      <c r="A392" s="157"/>
      <c r="B392" s="157"/>
      <c r="C392" s="157"/>
      <c r="D392" s="157"/>
      <c r="E392" s="157"/>
      <c r="F392" s="157"/>
      <c r="G392" s="157"/>
      <c r="H392" s="157"/>
      <c r="I392" s="157"/>
      <c r="J392" s="157"/>
    </row>
    <row r="393" spans="1:10" x14ac:dyDescent="0.2">
      <c r="A393" s="157"/>
      <c r="B393" s="157"/>
      <c r="C393" s="157"/>
      <c r="D393" s="157"/>
      <c r="E393" s="157"/>
      <c r="F393" s="157"/>
      <c r="G393" s="157"/>
      <c r="H393" s="157"/>
      <c r="I393" s="157"/>
      <c r="J393" s="157"/>
    </row>
    <row r="394" spans="1:10" x14ac:dyDescent="0.2">
      <c r="A394" s="157"/>
      <c r="B394" s="157"/>
      <c r="C394" s="157"/>
      <c r="D394" s="157"/>
      <c r="E394" s="157"/>
      <c r="F394" s="157"/>
      <c r="G394" s="157"/>
      <c r="H394" s="157"/>
      <c r="I394" s="157"/>
      <c r="J394" s="157"/>
    </row>
    <row r="395" spans="1:10" x14ac:dyDescent="0.2">
      <c r="A395" s="157"/>
      <c r="B395" s="157"/>
      <c r="C395" s="157"/>
      <c r="D395" s="157"/>
      <c r="E395" s="157"/>
      <c r="F395" s="157"/>
      <c r="G395" s="157"/>
      <c r="H395" s="157"/>
      <c r="I395" s="157"/>
      <c r="J395" s="157"/>
    </row>
    <row r="396" spans="1:10" x14ac:dyDescent="0.2">
      <c r="A396" s="157"/>
      <c r="B396" s="157"/>
      <c r="C396" s="157"/>
      <c r="D396" s="157"/>
      <c r="E396" s="157"/>
      <c r="F396" s="157"/>
      <c r="G396" s="157"/>
      <c r="H396" s="157"/>
      <c r="I396" s="157"/>
      <c r="J396" s="157"/>
    </row>
    <row r="397" spans="1:10" x14ac:dyDescent="0.2">
      <c r="A397" s="157"/>
      <c r="B397" s="157"/>
      <c r="C397" s="157"/>
      <c r="D397" s="157"/>
      <c r="E397" s="157"/>
      <c r="F397" s="157"/>
      <c r="G397" s="157"/>
      <c r="H397" s="157"/>
      <c r="I397" s="157"/>
      <c r="J397" s="157"/>
    </row>
    <row r="398" spans="1:10" x14ac:dyDescent="0.2">
      <c r="A398" s="157"/>
      <c r="B398" s="157"/>
      <c r="C398" s="157"/>
      <c r="D398" s="157"/>
      <c r="E398" s="157"/>
      <c r="F398" s="157"/>
      <c r="G398" s="157"/>
      <c r="H398" s="157"/>
      <c r="I398" s="157"/>
      <c r="J398" s="157"/>
    </row>
    <row r="399" spans="1:10" x14ac:dyDescent="0.2">
      <c r="A399" s="157"/>
      <c r="B399" s="157"/>
      <c r="C399" s="157"/>
      <c r="D399" s="157"/>
      <c r="E399" s="157"/>
      <c r="F399" s="157"/>
      <c r="G399" s="157"/>
      <c r="H399" s="157"/>
      <c r="I399" s="157"/>
      <c r="J399" s="157"/>
    </row>
    <row r="400" spans="1:10" x14ac:dyDescent="0.2">
      <c r="A400" s="157"/>
      <c r="B400" s="157"/>
      <c r="C400" s="157"/>
      <c r="D400" s="157"/>
      <c r="E400" s="157"/>
      <c r="F400" s="157"/>
      <c r="G400" s="157"/>
      <c r="H400" s="157"/>
      <c r="I400" s="157"/>
      <c r="J400" s="157"/>
    </row>
    <row r="401" spans="1:10" x14ac:dyDescent="0.2">
      <c r="A401" s="157"/>
      <c r="B401" s="157"/>
      <c r="C401" s="157"/>
      <c r="D401" s="157"/>
      <c r="E401" s="157"/>
      <c r="F401" s="157"/>
      <c r="G401" s="157"/>
      <c r="H401" s="157"/>
      <c r="I401" s="157"/>
      <c r="J401" s="157"/>
    </row>
    <row r="402" spans="1:10" x14ac:dyDescent="0.2">
      <c r="A402" s="157"/>
      <c r="B402" s="157"/>
      <c r="C402" s="157"/>
      <c r="D402" s="157"/>
      <c r="E402" s="157"/>
      <c r="F402" s="157"/>
      <c r="G402" s="157"/>
      <c r="H402" s="157"/>
      <c r="I402" s="157"/>
      <c r="J402" s="157"/>
    </row>
    <row r="403" spans="1:10" x14ac:dyDescent="0.2">
      <c r="A403" s="157"/>
      <c r="B403" s="157"/>
      <c r="C403" s="157"/>
      <c r="D403" s="157"/>
      <c r="E403" s="157"/>
      <c r="F403" s="157"/>
      <c r="G403" s="157"/>
      <c r="H403" s="157"/>
      <c r="I403" s="157"/>
      <c r="J403" s="157"/>
    </row>
    <row r="404" spans="1:10" x14ac:dyDescent="0.2">
      <c r="A404" s="157"/>
      <c r="B404" s="157"/>
      <c r="C404" s="157"/>
      <c r="D404" s="157"/>
      <c r="E404" s="157"/>
      <c r="F404" s="157"/>
      <c r="G404" s="157"/>
      <c r="H404" s="157"/>
      <c r="I404" s="157"/>
      <c r="J404" s="157"/>
    </row>
    <row r="405" spans="1:10" x14ac:dyDescent="0.2">
      <c r="A405" s="157"/>
      <c r="B405" s="157"/>
      <c r="C405" s="157"/>
      <c r="D405" s="157"/>
      <c r="E405" s="157"/>
      <c r="F405" s="157"/>
      <c r="G405" s="157"/>
      <c r="H405" s="157"/>
      <c r="I405" s="157"/>
      <c r="J405" s="157"/>
    </row>
    <row r="406" spans="1:10" x14ac:dyDescent="0.2">
      <c r="A406" s="157"/>
      <c r="B406" s="157"/>
      <c r="C406" s="157"/>
      <c r="D406" s="157"/>
      <c r="E406" s="157"/>
      <c r="F406" s="157"/>
      <c r="G406" s="157"/>
      <c r="H406" s="157"/>
      <c r="I406" s="157"/>
      <c r="J406" s="157"/>
    </row>
    <row r="407" spans="1:10" x14ac:dyDescent="0.2">
      <c r="A407" s="157"/>
      <c r="B407" s="157"/>
      <c r="C407" s="157"/>
      <c r="D407" s="157"/>
      <c r="E407" s="157"/>
      <c r="F407" s="157"/>
      <c r="G407" s="157"/>
      <c r="H407" s="157"/>
      <c r="I407" s="157"/>
      <c r="J407" s="157"/>
    </row>
    <row r="408" spans="1:10" x14ac:dyDescent="0.2">
      <c r="A408" s="157"/>
      <c r="B408" s="157"/>
      <c r="C408" s="157"/>
      <c r="D408" s="157"/>
      <c r="E408" s="157"/>
      <c r="F408" s="157"/>
      <c r="G408" s="157"/>
      <c r="H408" s="157"/>
      <c r="I408" s="157"/>
      <c r="J408" s="157"/>
    </row>
    <row r="409" spans="1:10" x14ac:dyDescent="0.2">
      <c r="A409" s="157"/>
      <c r="B409" s="157"/>
      <c r="C409" s="157"/>
      <c r="D409" s="157"/>
      <c r="E409" s="157"/>
      <c r="F409" s="157"/>
      <c r="G409" s="157"/>
      <c r="H409" s="157"/>
      <c r="I409" s="157"/>
      <c r="J409" s="157"/>
    </row>
    <row r="410" spans="1:10" x14ac:dyDescent="0.2">
      <c r="A410" s="157"/>
      <c r="B410" s="157"/>
      <c r="C410" s="157"/>
      <c r="D410" s="157"/>
      <c r="E410" s="157"/>
      <c r="F410" s="157"/>
      <c r="G410" s="157"/>
      <c r="H410" s="157"/>
      <c r="I410" s="157"/>
      <c r="J410" s="157"/>
    </row>
    <row r="411" spans="1:10" x14ac:dyDescent="0.2">
      <c r="A411" s="157"/>
      <c r="B411" s="157"/>
      <c r="C411" s="157"/>
      <c r="D411" s="157"/>
      <c r="E411" s="157"/>
      <c r="F411" s="157"/>
      <c r="G411" s="157"/>
      <c r="H411" s="157"/>
      <c r="I411" s="157"/>
      <c r="J411" s="157"/>
    </row>
    <row r="412" spans="1:10" x14ac:dyDescent="0.2">
      <c r="A412" s="157"/>
      <c r="B412" s="157"/>
      <c r="C412" s="157"/>
      <c r="D412" s="157"/>
      <c r="E412" s="157"/>
      <c r="F412" s="157"/>
      <c r="G412" s="157"/>
      <c r="H412" s="157"/>
      <c r="I412" s="157"/>
      <c r="J412" s="157"/>
    </row>
    <row r="413" spans="1:10" x14ac:dyDescent="0.2">
      <c r="A413" s="157"/>
      <c r="B413" s="157"/>
      <c r="C413" s="157"/>
      <c r="D413" s="157"/>
      <c r="E413" s="157"/>
      <c r="F413" s="157"/>
      <c r="G413" s="157"/>
      <c r="H413" s="157"/>
      <c r="I413" s="157"/>
      <c r="J413" s="157"/>
    </row>
    <row r="414" spans="1:10" x14ac:dyDescent="0.2">
      <c r="A414" s="157"/>
      <c r="B414" s="157"/>
      <c r="C414" s="157"/>
      <c r="D414" s="157"/>
      <c r="E414" s="157"/>
      <c r="F414" s="157"/>
      <c r="G414" s="157"/>
      <c r="H414" s="157"/>
      <c r="I414" s="157"/>
      <c r="J414" s="157"/>
    </row>
    <row r="415" spans="1:10" x14ac:dyDescent="0.2">
      <c r="A415" s="157"/>
      <c r="B415" s="157"/>
      <c r="C415" s="157"/>
      <c r="D415" s="157"/>
      <c r="E415" s="157"/>
      <c r="F415" s="157"/>
      <c r="G415" s="157"/>
      <c r="H415" s="157"/>
      <c r="I415" s="157"/>
      <c r="J415" s="157"/>
    </row>
    <row r="416" spans="1:10" x14ac:dyDescent="0.2">
      <c r="A416" s="157"/>
      <c r="B416" s="157"/>
      <c r="C416" s="157"/>
      <c r="D416" s="157"/>
      <c r="E416" s="157"/>
      <c r="F416" s="157"/>
      <c r="G416" s="157"/>
      <c r="H416" s="157"/>
      <c r="I416" s="157"/>
      <c r="J416" s="157"/>
    </row>
    <row r="417" spans="1:10" x14ac:dyDescent="0.2">
      <c r="A417" s="157"/>
      <c r="B417" s="157"/>
      <c r="C417" s="157"/>
      <c r="D417" s="157"/>
      <c r="E417" s="157"/>
      <c r="F417" s="157"/>
      <c r="G417" s="157"/>
      <c r="H417" s="157"/>
      <c r="I417" s="157"/>
      <c r="J417" s="157"/>
    </row>
    <row r="418" spans="1:10" x14ac:dyDescent="0.2">
      <c r="A418" s="157"/>
      <c r="B418" s="157"/>
      <c r="C418" s="157"/>
      <c r="D418" s="157"/>
      <c r="E418" s="157"/>
      <c r="F418" s="157"/>
      <c r="G418" s="157"/>
      <c r="H418" s="157"/>
      <c r="I418" s="157"/>
      <c r="J418" s="157"/>
    </row>
    <row r="419" spans="1:10" x14ac:dyDescent="0.2">
      <c r="A419" s="157"/>
      <c r="B419" s="157"/>
      <c r="C419" s="157"/>
      <c r="D419" s="157"/>
      <c r="E419" s="157"/>
      <c r="F419" s="157"/>
      <c r="G419" s="157"/>
      <c r="H419" s="157"/>
      <c r="I419" s="157"/>
      <c r="J419" s="157"/>
    </row>
    <row r="420" spans="1:10" x14ac:dyDescent="0.2">
      <c r="A420" s="157"/>
      <c r="B420" s="157"/>
      <c r="C420" s="157"/>
      <c r="D420" s="157"/>
      <c r="E420" s="157"/>
      <c r="F420" s="157"/>
      <c r="G420" s="157"/>
      <c r="H420" s="157"/>
      <c r="I420" s="157"/>
      <c r="J420" s="157"/>
    </row>
    <row r="421" spans="1:10" x14ac:dyDescent="0.2">
      <c r="A421" s="157"/>
      <c r="B421" s="157"/>
      <c r="C421" s="157"/>
      <c r="D421" s="157"/>
      <c r="E421" s="157"/>
      <c r="F421" s="157"/>
      <c r="G421" s="157"/>
      <c r="H421" s="157"/>
      <c r="I421" s="157"/>
      <c r="J421" s="157"/>
    </row>
    <row r="422" spans="1:10" x14ac:dyDescent="0.2">
      <c r="A422" s="157"/>
      <c r="B422" s="157"/>
      <c r="C422" s="157"/>
      <c r="D422" s="157"/>
      <c r="E422" s="157"/>
      <c r="F422" s="157"/>
      <c r="G422" s="157"/>
      <c r="H422" s="157"/>
      <c r="I422" s="157"/>
      <c r="J422" s="157"/>
    </row>
    <row r="423" spans="1:10" x14ac:dyDescent="0.2">
      <c r="A423" s="157"/>
      <c r="B423" s="157"/>
      <c r="C423" s="157"/>
      <c r="D423" s="157"/>
      <c r="E423" s="157"/>
      <c r="F423" s="157"/>
      <c r="G423" s="157"/>
      <c r="H423" s="157"/>
      <c r="I423" s="157"/>
      <c r="J423" s="157"/>
    </row>
    <row r="424" spans="1:10" x14ac:dyDescent="0.2">
      <c r="A424" s="157"/>
      <c r="B424" s="157"/>
      <c r="C424" s="157"/>
      <c r="D424" s="157"/>
      <c r="E424" s="157"/>
      <c r="F424" s="157"/>
      <c r="G424" s="157"/>
      <c r="H424" s="157"/>
      <c r="I424" s="157"/>
      <c r="J424" s="157"/>
    </row>
    <row r="425" spans="1:10" x14ac:dyDescent="0.2">
      <c r="A425" s="157"/>
      <c r="B425" s="157"/>
      <c r="C425" s="157"/>
      <c r="D425" s="157"/>
      <c r="E425" s="157"/>
      <c r="F425" s="157"/>
      <c r="G425" s="157"/>
      <c r="H425" s="157"/>
      <c r="I425" s="157"/>
      <c r="J425" s="157"/>
    </row>
    <row r="426" spans="1:10" x14ac:dyDescent="0.2">
      <c r="A426" s="157"/>
      <c r="B426" s="157"/>
      <c r="C426" s="157"/>
      <c r="D426" s="157"/>
      <c r="E426" s="157"/>
      <c r="F426" s="157"/>
      <c r="G426" s="157"/>
      <c r="H426" s="157"/>
      <c r="I426" s="157"/>
      <c r="J426" s="157"/>
    </row>
    <row r="427" spans="1:10" x14ac:dyDescent="0.2">
      <c r="A427" s="157"/>
      <c r="B427" s="157"/>
      <c r="C427" s="157"/>
      <c r="D427" s="157"/>
      <c r="E427" s="157"/>
      <c r="F427" s="157"/>
      <c r="G427" s="157"/>
      <c r="H427" s="157"/>
      <c r="I427" s="157"/>
      <c r="J427" s="157"/>
    </row>
    <row r="428" spans="1:10" x14ac:dyDescent="0.2">
      <c r="A428" s="157"/>
      <c r="B428" s="157"/>
      <c r="C428" s="157"/>
      <c r="D428" s="157"/>
      <c r="E428" s="157"/>
      <c r="F428" s="157"/>
      <c r="G428" s="157"/>
      <c r="H428" s="157"/>
      <c r="I428" s="157"/>
      <c r="J428" s="157"/>
    </row>
    <row r="429" spans="1:10" x14ac:dyDescent="0.2">
      <c r="A429" s="157"/>
      <c r="B429" s="157"/>
      <c r="C429" s="157"/>
      <c r="D429" s="157"/>
      <c r="E429" s="157"/>
      <c r="F429" s="157"/>
      <c r="G429" s="157"/>
      <c r="H429" s="157"/>
      <c r="I429" s="157"/>
      <c r="J429" s="157"/>
    </row>
    <row r="430" spans="1:10" x14ac:dyDescent="0.2">
      <c r="A430" s="157"/>
      <c r="B430" s="157"/>
      <c r="C430" s="157"/>
      <c r="D430" s="157"/>
      <c r="E430" s="157"/>
      <c r="F430" s="157"/>
      <c r="G430" s="157"/>
      <c r="H430" s="157"/>
      <c r="I430" s="157"/>
      <c r="J430" s="157"/>
    </row>
    <row r="431" spans="1:10" x14ac:dyDescent="0.2">
      <c r="A431" s="157"/>
      <c r="B431" s="157"/>
      <c r="C431" s="157"/>
      <c r="D431" s="157"/>
      <c r="E431" s="157"/>
      <c r="F431" s="157"/>
      <c r="G431" s="157"/>
      <c r="H431" s="157"/>
      <c r="I431" s="157"/>
      <c r="J431" s="157"/>
    </row>
    <row r="432" spans="1:10" x14ac:dyDescent="0.2">
      <c r="A432" s="157"/>
      <c r="B432" s="157"/>
      <c r="C432" s="157"/>
      <c r="D432" s="157"/>
      <c r="E432" s="157"/>
      <c r="F432" s="157"/>
      <c r="G432" s="157"/>
      <c r="H432" s="157"/>
      <c r="I432" s="157"/>
      <c r="J432" s="157"/>
    </row>
    <row r="433" spans="1:10" x14ac:dyDescent="0.2">
      <c r="A433" s="157"/>
      <c r="B433" s="157"/>
      <c r="C433" s="157"/>
      <c r="D433" s="157"/>
      <c r="E433" s="157"/>
      <c r="F433" s="157"/>
      <c r="G433" s="157"/>
      <c r="H433" s="157"/>
      <c r="I433" s="157"/>
      <c r="J433" s="157"/>
    </row>
    <row r="434" spans="1:10" x14ac:dyDescent="0.2">
      <c r="A434" s="157"/>
      <c r="B434" s="157"/>
      <c r="C434" s="157"/>
      <c r="D434" s="157"/>
      <c r="E434" s="157"/>
      <c r="F434" s="157"/>
      <c r="G434" s="157"/>
      <c r="H434" s="157"/>
      <c r="I434" s="157"/>
      <c r="J434" s="157"/>
    </row>
    <row r="435" spans="1:10" x14ac:dyDescent="0.2">
      <c r="A435" s="157"/>
      <c r="B435" s="157"/>
      <c r="C435" s="157"/>
      <c r="D435" s="157"/>
      <c r="E435" s="157"/>
      <c r="F435" s="157"/>
      <c r="G435" s="157"/>
      <c r="H435" s="157"/>
      <c r="I435" s="157"/>
      <c r="J435" s="157"/>
    </row>
    <row r="436" spans="1:10" x14ac:dyDescent="0.2">
      <c r="A436" s="157"/>
      <c r="B436" s="157"/>
      <c r="C436" s="157"/>
      <c r="D436" s="157"/>
      <c r="E436" s="157"/>
      <c r="F436" s="157"/>
      <c r="G436" s="157"/>
      <c r="H436" s="157"/>
      <c r="I436" s="157"/>
      <c r="J436" s="157"/>
    </row>
    <row r="437" spans="1:10" x14ac:dyDescent="0.2">
      <c r="A437" s="157"/>
      <c r="B437" s="157"/>
      <c r="C437" s="157"/>
      <c r="D437" s="157"/>
      <c r="E437" s="157"/>
      <c r="F437" s="157"/>
      <c r="G437" s="157"/>
      <c r="H437" s="157"/>
      <c r="I437" s="157"/>
      <c r="J437" s="157"/>
    </row>
    <row r="438" spans="1:10" x14ac:dyDescent="0.2">
      <c r="A438" s="157"/>
      <c r="B438" s="157"/>
      <c r="C438" s="157"/>
      <c r="D438" s="157"/>
      <c r="E438" s="157"/>
      <c r="F438" s="157"/>
      <c r="G438" s="157"/>
      <c r="H438" s="157"/>
      <c r="I438" s="157"/>
      <c r="J438" s="157"/>
    </row>
    <row r="439" spans="1:10" x14ac:dyDescent="0.2">
      <c r="A439" s="157"/>
      <c r="B439" s="157"/>
      <c r="C439" s="157"/>
      <c r="D439" s="157"/>
      <c r="E439" s="157"/>
      <c r="F439" s="157"/>
      <c r="G439" s="157"/>
      <c r="H439" s="157"/>
      <c r="I439" s="157"/>
      <c r="J439" s="157"/>
    </row>
    <row r="440" spans="1:10" x14ac:dyDescent="0.2">
      <c r="A440" s="157"/>
      <c r="B440" s="157"/>
      <c r="C440" s="157"/>
      <c r="D440" s="157"/>
      <c r="E440" s="157"/>
      <c r="F440" s="157"/>
      <c r="G440" s="157"/>
      <c r="H440" s="157"/>
      <c r="I440" s="157"/>
      <c r="J440" s="157"/>
    </row>
    <row r="441" spans="1:10" x14ac:dyDescent="0.2">
      <c r="A441" s="157"/>
      <c r="B441" s="157"/>
      <c r="C441" s="157"/>
      <c r="D441" s="157"/>
      <c r="E441" s="157"/>
      <c r="F441" s="157"/>
      <c r="G441" s="157"/>
      <c r="H441" s="157"/>
      <c r="I441" s="157"/>
      <c r="J441" s="157"/>
    </row>
    <row r="442" spans="1:10" x14ac:dyDescent="0.2">
      <c r="A442" s="157"/>
      <c r="B442" s="157"/>
      <c r="C442" s="157"/>
      <c r="D442" s="157"/>
      <c r="E442" s="157"/>
      <c r="F442" s="157"/>
      <c r="G442" s="157"/>
      <c r="H442" s="157"/>
      <c r="I442" s="157"/>
      <c r="J442" s="157"/>
    </row>
    <row r="443" spans="1:10" x14ac:dyDescent="0.2">
      <c r="A443" s="157"/>
      <c r="B443" s="157"/>
      <c r="C443" s="157"/>
      <c r="D443" s="157"/>
      <c r="E443" s="157"/>
      <c r="F443" s="157"/>
      <c r="G443" s="157"/>
      <c r="H443" s="157"/>
      <c r="I443" s="157"/>
      <c r="J443" s="157"/>
    </row>
    <row r="444" spans="1:10" x14ac:dyDescent="0.2">
      <c r="A444" s="157"/>
      <c r="B444" s="157"/>
      <c r="C444" s="157"/>
      <c r="D444" s="157"/>
      <c r="E444" s="157"/>
      <c r="F444" s="157"/>
      <c r="G444" s="157"/>
      <c r="H444" s="157"/>
      <c r="I444" s="157"/>
      <c r="J444" s="157"/>
    </row>
    <row r="445" spans="1:10" x14ac:dyDescent="0.2">
      <c r="A445" s="157"/>
      <c r="B445" s="157"/>
      <c r="C445" s="157"/>
      <c r="D445" s="157"/>
      <c r="E445" s="157"/>
      <c r="F445" s="157"/>
      <c r="G445" s="157"/>
      <c r="H445" s="157"/>
      <c r="I445" s="157"/>
      <c r="J445" s="157"/>
    </row>
    <row r="446" spans="1:10" x14ac:dyDescent="0.2">
      <c r="A446" s="157"/>
      <c r="B446" s="157"/>
      <c r="C446" s="157"/>
      <c r="D446" s="157"/>
      <c r="E446" s="157"/>
      <c r="F446" s="157"/>
      <c r="G446" s="157"/>
      <c r="H446" s="157"/>
      <c r="I446" s="157"/>
      <c r="J446" s="157"/>
    </row>
    <row r="447" spans="1:10" x14ac:dyDescent="0.2">
      <c r="A447" s="157"/>
      <c r="B447" s="157"/>
      <c r="C447" s="157"/>
      <c r="D447" s="157"/>
      <c r="E447" s="157"/>
      <c r="F447" s="157"/>
      <c r="G447" s="157"/>
      <c r="H447" s="157"/>
      <c r="I447" s="157"/>
      <c r="J447" s="157"/>
    </row>
    <row r="448" spans="1:10" x14ac:dyDescent="0.2">
      <c r="A448" s="157"/>
      <c r="B448" s="157"/>
      <c r="C448" s="157"/>
      <c r="D448" s="157"/>
      <c r="E448" s="157"/>
      <c r="F448" s="157"/>
      <c r="G448" s="157"/>
      <c r="H448" s="157"/>
      <c r="I448" s="157"/>
      <c r="J448" s="157"/>
    </row>
    <row r="449" spans="1:10" x14ac:dyDescent="0.2">
      <c r="A449" s="157"/>
      <c r="B449" s="157"/>
      <c r="C449" s="157"/>
      <c r="D449" s="157"/>
      <c r="E449" s="157"/>
      <c r="F449" s="157"/>
      <c r="G449" s="157"/>
      <c r="H449" s="157"/>
      <c r="I449" s="157"/>
      <c r="J449" s="157"/>
    </row>
    <row r="450" spans="1:10" x14ac:dyDescent="0.2">
      <c r="A450" s="157"/>
      <c r="B450" s="157"/>
      <c r="C450" s="157"/>
      <c r="D450" s="157"/>
      <c r="E450" s="157"/>
      <c r="F450" s="157"/>
      <c r="G450" s="157"/>
      <c r="H450" s="157"/>
      <c r="I450" s="157"/>
      <c r="J450" s="157"/>
    </row>
    <row r="451" spans="1:10" x14ac:dyDescent="0.2">
      <c r="A451" s="157"/>
      <c r="B451" s="157"/>
      <c r="C451" s="157"/>
      <c r="D451" s="157"/>
      <c r="E451" s="157"/>
      <c r="F451" s="157"/>
      <c r="G451" s="157"/>
      <c r="H451" s="157"/>
      <c r="I451" s="157"/>
      <c r="J451" s="157"/>
    </row>
    <row r="452" spans="1:10" x14ac:dyDescent="0.2">
      <c r="A452" s="157"/>
      <c r="B452" s="157"/>
      <c r="C452" s="157"/>
      <c r="D452" s="157"/>
      <c r="E452" s="157"/>
      <c r="F452" s="157"/>
      <c r="G452" s="157"/>
      <c r="H452" s="157"/>
      <c r="I452" s="157"/>
      <c r="J452" s="157"/>
    </row>
    <row r="453" spans="1:10" x14ac:dyDescent="0.2">
      <c r="A453" s="157"/>
      <c r="B453" s="157"/>
      <c r="C453" s="157"/>
      <c r="D453" s="157"/>
      <c r="E453" s="157"/>
      <c r="F453" s="157"/>
      <c r="G453" s="157"/>
      <c r="H453" s="157"/>
      <c r="I453" s="157"/>
      <c r="J453" s="157"/>
    </row>
    <row r="454" spans="1:10" x14ac:dyDescent="0.2">
      <c r="A454" s="157"/>
      <c r="B454" s="157"/>
      <c r="C454" s="157"/>
      <c r="D454" s="157"/>
      <c r="E454" s="157"/>
      <c r="F454" s="157"/>
      <c r="G454" s="157"/>
      <c r="H454" s="157"/>
      <c r="I454" s="157"/>
      <c r="J454" s="157"/>
    </row>
    <row r="455" spans="1:10" x14ac:dyDescent="0.2">
      <c r="A455" s="157"/>
      <c r="B455" s="157"/>
      <c r="C455" s="157"/>
      <c r="D455" s="157"/>
      <c r="E455" s="157"/>
      <c r="F455" s="157"/>
      <c r="G455" s="157"/>
      <c r="H455" s="157"/>
      <c r="I455" s="157"/>
      <c r="J455" s="157"/>
    </row>
    <row r="456" spans="1:10" x14ac:dyDescent="0.2">
      <c r="A456" s="157"/>
      <c r="B456" s="157"/>
      <c r="C456" s="157"/>
      <c r="D456" s="157"/>
      <c r="E456" s="157"/>
      <c r="F456" s="157"/>
      <c r="G456" s="157"/>
      <c r="H456" s="157"/>
      <c r="I456" s="157"/>
      <c r="J456" s="157"/>
    </row>
    <row r="457" spans="1:10" x14ac:dyDescent="0.2">
      <c r="A457" s="157"/>
      <c r="B457" s="157"/>
      <c r="C457" s="157"/>
      <c r="D457" s="157"/>
      <c r="E457" s="157"/>
      <c r="F457" s="157"/>
      <c r="G457" s="157"/>
      <c r="H457" s="157"/>
      <c r="I457" s="157"/>
      <c r="J457" s="157"/>
    </row>
    <row r="458" spans="1:10" x14ac:dyDescent="0.2">
      <c r="A458" s="157"/>
      <c r="B458" s="157"/>
      <c r="C458" s="157"/>
      <c r="D458" s="157"/>
      <c r="E458" s="157"/>
      <c r="F458" s="157"/>
      <c r="G458" s="157"/>
      <c r="H458" s="157"/>
      <c r="I458" s="157"/>
      <c r="J458" s="157"/>
    </row>
    <row r="459" spans="1:10" x14ac:dyDescent="0.2">
      <c r="A459" s="157"/>
      <c r="B459" s="157"/>
      <c r="C459" s="157"/>
      <c r="D459" s="157"/>
      <c r="E459" s="157"/>
      <c r="F459" s="157"/>
      <c r="G459" s="157"/>
      <c r="H459" s="157"/>
      <c r="I459" s="157"/>
      <c r="J459" s="157"/>
    </row>
    <row r="460" spans="1:10" x14ac:dyDescent="0.2">
      <c r="A460" s="157"/>
      <c r="B460" s="157"/>
      <c r="C460" s="157"/>
      <c r="D460" s="157"/>
      <c r="E460" s="157"/>
      <c r="F460" s="157"/>
      <c r="G460" s="157"/>
      <c r="H460" s="157"/>
      <c r="I460" s="157"/>
      <c r="J460" s="157"/>
    </row>
    <row r="461" spans="1:10" x14ac:dyDescent="0.2">
      <c r="A461" s="157"/>
      <c r="B461" s="157"/>
      <c r="C461" s="157"/>
      <c r="D461" s="157"/>
      <c r="E461" s="157"/>
      <c r="F461" s="157"/>
      <c r="G461" s="157"/>
      <c r="H461" s="157"/>
      <c r="I461" s="157"/>
      <c r="J461" s="157"/>
    </row>
    <row r="462" spans="1:10" x14ac:dyDescent="0.2">
      <c r="A462" s="157"/>
      <c r="B462" s="157"/>
      <c r="C462" s="157"/>
      <c r="D462" s="157"/>
      <c r="E462" s="157"/>
      <c r="F462" s="157"/>
      <c r="G462" s="157"/>
      <c r="H462" s="157"/>
      <c r="I462" s="157"/>
      <c r="J462" s="157"/>
    </row>
    <row r="463" spans="1:10" x14ac:dyDescent="0.2">
      <c r="A463" s="157"/>
      <c r="B463" s="157"/>
      <c r="C463" s="157"/>
      <c r="D463" s="157"/>
      <c r="E463" s="157"/>
      <c r="F463" s="157"/>
      <c r="G463" s="157"/>
      <c r="H463" s="157"/>
      <c r="I463" s="157"/>
      <c r="J463" s="157"/>
    </row>
    <row r="464" spans="1:10" x14ac:dyDescent="0.2">
      <c r="A464" s="157"/>
      <c r="B464" s="157"/>
      <c r="C464" s="157"/>
      <c r="D464" s="157"/>
      <c r="E464" s="157"/>
      <c r="F464" s="157"/>
      <c r="G464" s="157"/>
      <c r="H464" s="157"/>
      <c r="I464" s="157"/>
      <c r="J464" s="157"/>
    </row>
    <row r="465" spans="1:10" x14ac:dyDescent="0.2">
      <c r="A465" s="157"/>
      <c r="B465" s="157"/>
      <c r="C465" s="157"/>
      <c r="D465" s="157"/>
      <c r="E465" s="157"/>
      <c r="F465" s="157"/>
      <c r="G465" s="157"/>
      <c r="H465" s="157"/>
      <c r="I465" s="157"/>
      <c r="J465" s="157"/>
    </row>
    <row r="466" spans="1:10" x14ac:dyDescent="0.2">
      <c r="A466" s="157"/>
      <c r="B466" s="157"/>
      <c r="C466" s="157"/>
      <c r="D466" s="157"/>
      <c r="E466" s="157"/>
      <c r="F466" s="157"/>
      <c r="G466" s="157"/>
      <c r="H466" s="157"/>
      <c r="I466" s="157"/>
      <c r="J466" s="157"/>
    </row>
    <row r="467" spans="1:10" x14ac:dyDescent="0.2">
      <c r="A467" s="157"/>
      <c r="B467" s="157"/>
      <c r="C467" s="157"/>
      <c r="D467" s="157"/>
      <c r="E467" s="157"/>
      <c r="F467" s="157"/>
      <c r="G467" s="157"/>
      <c r="H467" s="157"/>
      <c r="I467" s="157"/>
      <c r="J467" s="157"/>
    </row>
    <row r="468" spans="1:10" x14ac:dyDescent="0.2">
      <c r="A468" s="157"/>
      <c r="B468" s="157"/>
      <c r="C468" s="157"/>
      <c r="D468" s="157"/>
      <c r="E468" s="157"/>
      <c r="F468" s="157"/>
      <c r="G468" s="157"/>
      <c r="H468" s="157"/>
      <c r="I468" s="157"/>
      <c r="J468" s="157"/>
    </row>
    <row r="469" spans="1:10" x14ac:dyDescent="0.2">
      <c r="A469" s="157"/>
      <c r="B469" s="157"/>
      <c r="C469" s="157"/>
      <c r="D469" s="157"/>
      <c r="E469" s="157"/>
      <c r="F469" s="157"/>
      <c r="G469" s="157"/>
      <c r="H469" s="157"/>
      <c r="I469" s="157"/>
      <c r="J469" s="157"/>
    </row>
    <row r="470" spans="1:10" x14ac:dyDescent="0.2">
      <c r="A470" s="157"/>
      <c r="B470" s="157"/>
      <c r="C470" s="157"/>
      <c r="D470" s="157"/>
      <c r="E470" s="157"/>
      <c r="F470" s="157"/>
      <c r="G470" s="157"/>
      <c r="H470" s="157"/>
      <c r="I470" s="157"/>
      <c r="J470" s="157"/>
    </row>
    <row r="471" spans="1:10" x14ac:dyDescent="0.2">
      <c r="A471" s="157"/>
      <c r="B471" s="157"/>
      <c r="C471" s="157"/>
      <c r="D471" s="157"/>
      <c r="E471" s="157"/>
      <c r="F471" s="157"/>
      <c r="G471" s="157"/>
      <c r="H471" s="157"/>
      <c r="I471" s="157"/>
      <c r="J471" s="157"/>
    </row>
    <row r="472" spans="1:10" x14ac:dyDescent="0.2">
      <c r="A472" s="157"/>
      <c r="B472" s="157"/>
      <c r="C472" s="157"/>
      <c r="D472" s="157"/>
      <c r="E472" s="157"/>
      <c r="F472" s="157"/>
      <c r="G472" s="157"/>
      <c r="H472" s="157"/>
      <c r="I472" s="157"/>
      <c r="J472" s="157"/>
    </row>
    <row r="473" spans="1:10" x14ac:dyDescent="0.2">
      <c r="A473" s="157"/>
      <c r="B473" s="157"/>
      <c r="C473" s="157"/>
      <c r="D473" s="157"/>
      <c r="E473" s="157"/>
      <c r="F473" s="157"/>
      <c r="G473" s="157"/>
      <c r="H473" s="157"/>
      <c r="I473" s="157"/>
      <c r="J473" s="157"/>
    </row>
    <row r="474" spans="1:10" x14ac:dyDescent="0.2">
      <c r="A474" s="157"/>
      <c r="B474" s="157"/>
      <c r="C474" s="157"/>
      <c r="D474" s="157"/>
      <c r="E474" s="157"/>
      <c r="F474" s="157"/>
      <c r="G474" s="157"/>
      <c r="H474" s="157"/>
      <c r="I474" s="157"/>
      <c r="J474" s="157"/>
    </row>
    <row r="475" spans="1:10" x14ac:dyDescent="0.2">
      <c r="A475" s="157"/>
      <c r="B475" s="157"/>
      <c r="C475" s="157"/>
      <c r="D475" s="157"/>
      <c r="E475" s="157"/>
      <c r="F475" s="157"/>
      <c r="G475" s="157"/>
      <c r="H475" s="157"/>
      <c r="I475" s="157"/>
      <c r="J475" s="157"/>
    </row>
    <row r="476" spans="1:10" x14ac:dyDescent="0.2">
      <c r="A476" s="157"/>
      <c r="B476" s="157"/>
      <c r="C476" s="157"/>
      <c r="D476" s="157"/>
      <c r="E476" s="157"/>
      <c r="F476" s="157"/>
      <c r="G476" s="157"/>
      <c r="H476" s="157"/>
      <c r="I476" s="157"/>
      <c r="J476" s="157"/>
    </row>
    <row r="477" spans="1:10" x14ac:dyDescent="0.2">
      <c r="A477" s="157"/>
      <c r="B477" s="157"/>
      <c r="C477" s="157"/>
      <c r="D477" s="157"/>
      <c r="E477" s="157"/>
      <c r="F477" s="157"/>
      <c r="G477" s="157"/>
      <c r="H477" s="157"/>
      <c r="I477" s="157"/>
      <c r="J477" s="157"/>
    </row>
    <row r="478" spans="1:10" x14ac:dyDescent="0.2">
      <c r="A478" s="157"/>
      <c r="B478" s="157"/>
      <c r="C478" s="157"/>
      <c r="D478" s="157"/>
      <c r="E478" s="157"/>
      <c r="F478" s="157"/>
      <c r="G478" s="157"/>
      <c r="H478" s="157"/>
      <c r="I478" s="157"/>
      <c r="J478" s="157"/>
    </row>
    <row r="479" spans="1:10" x14ac:dyDescent="0.2">
      <c r="A479" s="157"/>
      <c r="B479" s="157"/>
      <c r="C479" s="157"/>
      <c r="D479" s="157"/>
      <c r="E479" s="157"/>
      <c r="F479" s="157"/>
      <c r="G479" s="157"/>
      <c r="H479" s="157"/>
      <c r="I479" s="157"/>
      <c r="J479" s="157"/>
    </row>
    <row r="480" spans="1:10" x14ac:dyDescent="0.2">
      <c r="A480" s="157"/>
      <c r="B480" s="157"/>
      <c r="C480" s="157"/>
      <c r="D480" s="157"/>
      <c r="E480" s="157"/>
      <c r="F480" s="157"/>
      <c r="G480" s="157"/>
      <c r="H480" s="157"/>
      <c r="I480" s="157"/>
      <c r="J480" s="157"/>
    </row>
    <row r="481" spans="1:10" x14ac:dyDescent="0.2">
      <c r="A481" s="157"/>
      <c r="B481" s="157"/>
      <c r="C481" s="157"/>
      <c r="D481" s="157"/>
      <c r="E481" s="157"/>
      <c r="F481" s="157"/>
      <c r="G481" s="157"/>
      <c r="H481" s="157"/>
      <c r="I481" s="157"/>
      <c r="J481" s="157"/>
    </row>
    <row r="482" spans="1:10" x14ac:dyDescent="0.2">
      <c r="A482" s="157"/>
      <c r="B482" s="157"/>
      <c r="C482" s="157"/>
      <c r="D482" s="157"/>
      <c r="E482" s="157"/>
      <c r="F482" s="157"/>
      <c r="G482" s="157"/>
      <c r="H482" s="157"/>
      <c r="I482" s="157"/>
      <c r="J482" s="157"/>
    </row>
    <row r="483" spans="1:10" x14ac:dyDescent="0.2">
      <c r="A483" s="157"/>
      <c r="B483" s="157"/>
      <c r="C483" s="157"/>
      <c r="D483" s="157"/>
      <c r="E483" s="157"/>
      <c r="F483" s="157"/>
      <c r="G483" s="157"/>
      <c r="H483" s="157"/>
      <c r="I483" s="157"/>
      <c r="J483" s="157"/>
    </row>
    <row r="484" spans="1:10" x14ac:dyDescent="0.2">
      <c r="A484" s="157"/>
      <c r="B484" s="157"/>
      <c r="C484" s="157"/>
      <c r="D484" s="157"/>
      <c r="E484" s="157"/>
      <c r="F484" s="157"/>
      <c r="G484" s="157"/>
      <c r="H484" s="157"/>
      <c r="I484" s="157"/>
      <c r="J484" s="157"/>
    </row>
    <row r="485" spans="1:10" x14ac:dyDescent="0.2">
      <c r="A485" s="157"/>
      <c r="B485" s="157"/>
      <c r="C485" s="157"/>
      <c r="D485" s="157"/>
      <c r="E485" s="157"/>
      <c r="F485" s="157"/>
      <c r="G485" s="157"/>
      <c r="H485" s="157"/>
      <c r="I485" s="157"/>
      <c r="J485" s="157"/>
    </row>
    <row r="486" spans="1:10" x14ac:dyDescent="0.2">
      <c r="A486" s="157"/>
      <c r="B486" s="157"/>
      <c r="C486" s="157"/>
      <c r="D486" s="157"/>
      <c r="E486" s="157"/>
      <c r="F486" s="157"/>
      <c r="G486" s="157"/>
      <c r="H486" s="157"/>
      <c r="I486" s="157"/>
      <c r="J486" s="157"/>
    </row>
    <row r="487" spans="1:10" x14ac:dyDescent="0.2">
      <c r="A487" s="157"/>
      <c r="B487" s="157"/>
      <c r="C487" s="157"/>
      <c r="D487" s="157"/>
      <c r="E487" s="157"/>
      <c r="F487" s="157"/>
      <c r="G487" s="157"/>
      <c r="H487" s="157"/>
      <c r="I487" s="157"/>
      <c r="J487" s="157"/>
    </row>
    <row r="488" spans="1:10" x14ac:dyDescent="0.2">
      <c r="A488" s="157"/>
      <c r="B488" s="157"/>
      <c r="C488" s="157"/>
      <c r="D488" s="157"/>
      <c r="E488" s="157"/>
      <c r="F488" s="157"/>
      <c r="G488" s="157"/>
      <c r="H488" s="157"/>
      <c r="I488" s="157"/>
      <c r="J488" s="157"/>
    </row>
    <row r="489" spans="1:10" x14ac:dyDescent="0.2">
      <c r="A489" s="157"/>
      <c r="B489" s="157"/>
      <c r="C489" s="157"/>
      <c r="D489" s="157"/>
      <c r="E489" s="157"/>
      <c r="F489" s="157"/>
      <c r="G489" s="157"/>
      <c r="H489" s="157"/>
      <c r="I489" s="157"/>
      <c r="J489" s="157"/>
    </row>
    <row r="490" spans="1:10" x14ac:dyDescent="0.2">
      <c r="A490" s="157"/>
      <c r="B490" s="157"/>
      <c r="C490" s="157"/>
      <c r="D490" s="157"/>
      <c r="E490" s="157"/>
      <c r="F490" s="157"/>
      <c r="G490" s="157"/>
      <c r="H490" s="157"/>
      <c r="I490" s="157"/>
      <c r="J490" s="157"/>
    </row>
    <row r="491" spans="1:10" x14ac:dyDescent="0.2">
      <c r="A491" s="157"/>
      <c r="B491" s="157"/>
      <c r="C491" s="157"/>
      <c r="D491" s="157"/>
      <c r="E491" s="157"/>
      <c r="F491" s="157"/>
      <c r="G491" s="157"/>
      <c r="H491" s="157"/>
      <c r="I491" s="157"/>
      <c r="J491" s="157"/>
    </row>
    <row r="492" spans="1:10" x14ac:dyDescent="0.2">
      <c r="A492" s="157"/>
      <c r="B492" s="157"/>
      <c r="C492" s="157"/>
      <c r="D492" s="157"/>
      <c r="E492" s="157"/>
      <c r="F492" s="157"/>
      <c r="G492" s="157"/>
      <c r="H492" s="157"/>
      <c r="I492" s="157"/>
      <c r="J492" s="157"/>
    </row>
    <row r="493" spans="1:10" x14ac:dyDescent="0.2">
      <c r="A493" s="157"/>
      <c r="B493" s="157"/>
      <c r="C493" s="157"/>
      <c r="D493" s="157"/>
      <c r="E493" s="157"/>
      <c r="F493" s="157"/>
      <c r="G493" s="157"/>
      <c r="H493" s="157"/>
      <c r="I493" s="157"/>
      <c r="J493" s="157"/>
    </row>
    <row r="494" spans="1:10" x14ac:dyDescent="0.2">
      <c r="A494" s="157"/>
      <c r="B494" s="157"/>
      <c r="C494" s="157"/>
      <c r="D494" s="157"/>
      <c r="E494" s="157"/>
      <c r="F494" s="157"/>
      <c r="G494" s="157"/>
      <c r="H494" s="157"/>
      <c r="I494" s="157"/>
      <c r="J494" s="157"/>
    </row>
    <row r="495" spans="1:10" x14ac:dyDescent="0.2">
      <c r="A495" s="157"/>
      <c r="B495" s="157"/>
      <c r="C495" s="157"/>
      <c r="D495" s="157"/>
      <c r="E495" s="157"/>
      <c r="F495" s="157"/>
      <c r="G495" s="157"/>
      <c r="H495" s="157"/>
      <c r="I495" s="157"/>
      <c r="J495" s="157"/>
    </row>
    <row r="496" spans="1:10" x14ac:dyDescent="0.2">
      <c r="A496" s="157"/>
      <c r="B496" s="157"/>
      <c r="C496" s="157"/>
      <c r="D496" s="157"/>
      <c r="E496" s="157"/>
      <c r="F496" s="157"/>
      <c r="G496" s="157"/>
      <c r="H496" s="157"/>
      <c r="I496" s="157"/>
      <c r="J496" s="157"/>
    </row>
    <row r="497" spans="1:10" x14ac:dyDescent="0.2">
      <c r="A497" s="157"/>
      <c r="B497" s="157"/>
      <c r="C497" s="157"/>
      <c r="D497" s="157"/>
      <c r="E497" s="157"/>
      <c r="F497" s="157"/>
      <c r="G497" s="157"/>
      <c r="H497" s="157"/>
      <c r="I497" s="157"/>
      <c r="J497" s="157"/>
    </row>
    <row r="498" spans="1:10" x14ac:dyDescent="0.2">
      <c r="A498" s="157"/>
      <c r="B498" s="157"/>
      <c r="C498" s="157"/>
      <c r="D498" s="157"/>
      <c r="E498" s="157"/>
      <c r="F498" s="157"/>
      <c r="G498" s="157"/>
      <c r="H498" s="157"/>
      <c r="I498" s="157"/>
      <c r="J498" s="157"/>
    </row>
    <row r="499" spans="1:10" x14ac:dyDescent="0.2">
      <c r="A499" s="157"/>
      <c r="B499" s="157"/>
      <c r="C499" s="157"/>
      <c r="D499" s="157"/>
      <c r="E499" s="157"/>
      <c r="F499" s="157"/>
      <c r="G499" s="157"/>
      <c r="H499" s="157"/>
      <c r="I499" s="157"/>
      <c r="J499" s="157"/>
    </row>
    <row r="500" spans="1:10" x14ac:dyDescent="0.2">
      <c r="A500" s="157"/>
      <c r="B500" s="157"/>
      <c r="C500" s="157"/>
      <c r="D500" s="157"/>
      <c r="E500" s="157"/>
      <c r="F500" s="157"/>
      <c r="G500" s="157"/>
      <c r="H500" s="157"/>
      <c r="I500" s="157"/>
      <c r="J500" s="157"/>
    </row>
    <row r="501" spans="1:10" x14ac:dyDescent="0.2">
      <c r="A501" s="157"/>
      <c r="B501" s="157"/>
      <c r="C501" s="157"/>
      <c r="D501" s="157"/>
      <c r="E501" s="157"/>
      <c r="F501" s="157"/>
      <c r="G501" s="157"/>
      <c r="H501" s="157"/>
      <c r="I501" s="157"/>
      <c r="J501" s="157"/>
    </row>
    <row r="502" spans="1:10" x14ac:dyDescent="0.2">
      <c r="A502" s="157"/>
      <c r="B502" s="157"/>
      <c r="C502" s="157"/>
      <c r="D502" s="157"/>
      <c r="E502" s="157"/>
      <c r="F502" s="157"/>
      <c r="G502" s="157"/>
      <c r="H502" s="157"/>
      <c r="I502" s="157"/>
      <c r="J502" s="157"/>
    </row>
    <row r="503" spans="1:10" x14ac:dyDescent="0.2">
      <c r="A503" s="157"/>
      <c r="B503" s="157"/>
      <c r="C503" s="157"/>
      <c r="D503" s="157"/>
      <c r="E503" s="157"/>
      <c r="F503" s="157"/>
      <c r="G503" s="157"/>
      <c r="H503" s="157"/>
      <c r="I503" s="157"/>
      <c r="J503" s="157"/>
    </row>
    <row r="504" spans="1:10" x14ac:dyDescent="0.2">
      <c r="A504" s="157"/>
      <c r="B504" s="157"/>
      <c r="C504" s="157"/>
      <c r="D504" s="157"/>
      <c r="E504" s="157"/>
      <c r="F504" s="157"/>
      <c r="G504" s="157"/>
      <c r="H504" s="157"/>
      <c r="I504" s="157"/>
      <c r="J504" s="157"/>
    </row>
    <row r="505" spans="1:10" x14ac:dyDescent="0.2">
      <c r="A505" s="157"/>
      <c r="B505" s="157"/>
      <c r="C505" s="157"/>
      <c r="D505" s="157"/>
      <c r="E505" s="157"/>
      <c r="F505" s="157"/>
      <c r="G505" s="157"/>
      <c r="H505" s="157"/>
      <c r="I505" s="157"/>
      <c r="J505" s="157"/>
    </row>
    <row r="506" spans="1:10" x14ac:dyDescent="0.2">
      <c r="A506" s="157"/>
      <c r="B506" s="157"/>
      <c r="C506" s="157"/>
      <c r="D506" s="157"/>
      <c r="E506" s="157"/>
      <c r="F506" s="157"/>
      <c r="G506" s="157"/>
      <c r="H506" s="157"/>
      <c r="I506" s="157"/>
      <c r="J506" s="157"/>
    </row>
    <row r="507" spans="1:10" x14ac:dyDescent="0.2">
      <c r="A507" s="157"/>
      <c r="B507" s="157"/>
      <c r="C507" s="157"/>
      <c r="D507" s="157"/>
      <c r="E507" s="157"/>
      <c r="F507" s="157"/>
      <c r="G507" s="157"/>
      <c r="H507" s="157"/>
      <c r="I507" s="157"/>
      <c r="J507" s="157"/>
    </row>
    <row r="508" spans="1:10" x14ac:dyDescent="0.2">
      <c r="A508" s="157"/>
      <c r="B508" s="157"/>
      <c r="C508" s="157"/>
      <c r="D508" s="157"/>
      <c r="E508" s="157"/>
      <c r="F508" s="157"/>
      <c r="G508" s="157"/>
      <c r="H508" s="157"/>
      <c r="I508" s="157"/>
      <c r="J508" s="157"/>
    </row>
    <row r="509" spans="1:10" x14ac:dyDescent="0.2">
      <c r="A509" s="157"/>
      <c r="B509" s="157"/>
      <c r="C509" s="157"/>
      <c r="D509" s="157"/>
      <c r="E509" s="157"/>
      <c r="F509" s="157"/>
      <c r="G509" s="157"/>
      <c r="H509" s="157"/>
      <c r="I509" s="157"/>
      <c r="J509" s="157"/>
    </row>
    <row r="510" spans="1:10" x14ac:dyDescent="0.2">
      <c r="A510" s="157"/>
      <c r="B510" s="157"/>
      <c r="C510" s="157"/>
      <c r="D510" s="157"/>
      <c r="E510" s="157"/>
      <c r="F510" s="157"/>
      <c r="G510" s="157"/>
      <c r="H510" s="157"/>
      <c r="I510" s="157"/>
      <c r="J510" s="157"/>
    </row>
    <row r="511" spans="1:10" x14ac:dyDescent="0.2">
      <c r="A511" s="157"/>
      <c r="B511" s="157"/>
      <c r="C511" s="157"/>
      <c r="D511" s="157"/>
      <c r="E511" s="157"/>
      <c r="F511" s="157"/>
      <c r="G511" s="157"/>
      <c r="H511" s="157"/>
      <c r="I511" s="157"/>
      <c r="J511" s="157"/>
    </row>
    <row r="512" spans="1:10" x14ac:dyDescent="0.2">
      <c r="A512" s="157"/>
      <c r="B512" s="157"/>
      <c r="C512" s="157"/>
      <c r="D512" s="157"/>
      <c r="E512" s="157"/>
      <c r="F512" s="157"/>
      <c r="G512" s="157"/>
      <c r="H512" s="157"/>
      <c r="I512" s="157"/>
      <c r="J512" s="157"/>
    </row>
    <row r="513" spans="1:10" x14ac:dyDescent="0.2">
      <c r="A513" s="157"/>
      <c r="B513" s="157"/>
      <c r="C513" s="157"/>
      <c r="D513" s="157"/>
      <c r="E513" s="157"/>
      <c r="F513" s="157"/>
      <c r="G513" s="157"/>
      <c r="H513" s="157"/>
      <c r="I513" s="157"/>
      <c r="J513" s="157"/>
    </row>
    <row r="514" spans="1:10" x14ac:dyDescent="0.2">
      <c r="A514" s="157"/>
      <c r="B514" s="157"/>
      <c r="C514" s="157"/>
      <c r="D514" s="157"/>
      <c r="E514" s="157"/>
      <c r="F514" s="157"/>
      <c r="G514" s="157"/>
      <c r="H514" s="157"/>
      <c r="I514" s="157"/>
      <c r="J514" s="157"/>
    </row>
    <row r="515" spans="1:10" x14ac:dyDescent="0.2">
      <c r="A515" s="157"/>
      <c r="B515" s="157"/>
      <c r="C515" s="157"/>
      <c r="D515" s="157"/>
      <c r="E515" s="157"/>
      <c r="F515" s="157"/>
      <c r="G515" s="157"/>
      <c r="H515" s="157"/>
      <c r="I515" s="157"/>
      <c r="J515" s="157"/>
    </row>
    <row r="516" spans="1:10" x14ac:dyDescent="0.2">
      <c r="A516" s="157"/>
      <c r="B516" s="157"/>
      <c r="C516" s="157"/>
      <c r="D516" s="157"/>
      <c r="E516" s="157"/>
      <c r="F516" s="157"/>
      <c r="G516" s="157"/>
      <c r="H516" s="157"/>
      <c r="I516" s="157"/>
      <c r="J516" s="157"/>
    </row>
    <row r="517" spans="1:10" x14ac:dyDescent="0.2">
      <c r="A517" s="157"/>
      <c r="B517" s="157"/>
      <c r="C517" s="157"/>
      <c r="D517" s="157"/>
      <c r="E517" s="157"/>
      <c r="F517" s="157"/>
      <c r="G517" s="157"/>
      <c r="H517" s="157"/>
      <c r="I517" s="157"/>
      <c r="J517" s="157"/>
    </row>
    <row r="518" spans="1:10" x14ac:dyDescent="0.2">
      <c r="A518" s="157"/>
      <c r="B518" s="157"/>
      <c r="C518" s="157"/>
      <c r="D518" s="157"/>
      <c r="E518" s="157"/>
      <c r="F518" s="157"/>
      <c r="G518" s="157"/>
      <c r="H518" s="157"/>
      <c r="I518" s="157"/>
      <c r="J518" s="157"/>
    </row>
    <row r="519" spans="1:10" x14ac:dyDescent="0.2">
      <c r="A519" s="157"/>
      <c r="B519" s="157"/>
      <c r="C519" s="157"/>
      <c r="D519" s="157"/>
      <c r="E519" s="157"/>
      <c r="F519" s="157"/>
      <c r="G519" s="157"/>
      <c r="H519" s="157"/>
      <c r="I519" s="157"/>
      <c r="J519" s="157"/>
    </row>
    <row r="520" spans="1:10" x14ac:dyDescent="0.2">
      <c r="A520" s="157"/>
      <c r="B520" s="157"/>
      <c r="C520" s="157"/>
      <c r="D520" s="157"/>
      <c r="E520" s="157"/>
      <c r="F520" s="157"/>
      <c r="G520" s="157"/>
      <c r="H520" s="157"/>
      <c r="I520" s="157"/>
      <c r="J520" s="157"/>
    </row>
    <row r="521" spans="1:10" x14ac:dyDescent="0.2">
      <c r="A521" s="157"/>
      <c r="B521" s="157"/>
      <c r="C521" s="157"/>
      <c r="D521" s="157"/>
      <c r="E521" s="157"/>
      <c r="F521" s="157"/>
      <c r="G521" s="157"/>
      <c r="H521" s="157"/>
      <c r="I521" s="157"/>
      <c r="J521" s="157"/>
    </row>
    <row r="522" spans="1:10" x14ac:dyDescent="0.2">
      <c r="A522" s="157"/>
      <c r="B522" s="157"/>
      <c r="C522" s="157"/>
      <c r="D522" s="157"/>
      <c r="E522" s="157"/>
      <c r="F522" s="157"/>
      <c r="G522" s="157"/>
      <c r="H522" s="157"/>
      <c r="I522" s="157"/>
      <c r="J522" s="157"/>
    </row>
    <row r="523" spans="1:10" x14ac:dyDescent="0.2">
      <c r="A523" s="157"/>
      <c r="B523" s="157"/>
      <c r="C523" s="157"/>
      <c r="D523" s="157"/>
      <c r="E523" s="157"/>
      <c r="F523" s="157"/>
      <c r="G523" s="157"/>
      <c r="H523" s="157"/>
      <c r="I523" s="157"/>
      <c r="J523" s="157"/>
    </row>
    <row r="524" spans="1:10" x14ac:dyDescent="0.2">
      <c r="A524" s="157"/>
      <c r="B524" s="157"/>
      <c r="C524" s="157"/>
      <c r="D524" s="157"/>
      <c r="E524" s="157"/>
      <c r="F524" s="157"/>
      <c r="G524" s="157"/>
      <c r="H524" s="157"/>
      <c r="I524" s="157"/>
      <c r="J524" s="157"/>
    </row>
    <row r="525" spans="1:10" x14ac:dyDescent="0.2">
      <c r="A525" s="157"/>
      <c r="B525" s="157"/>
      <c r="C525" s="157"/>
      <c r="D525" s="157"/>
      <c r="E525" s="157"/>
      <c r="F525" s="157"/>
      <c r="G525" s="157"/>
      <c r="H525" s="157"/>
      <c r="I525" s="157"/>
      <c r="J525" s="157"/>
    </row>
    <row r="526" spans="1:10" x14ac:dyDescent="0.2">
      <c r="A526" s="157"/>
      <c r="B526" s="157"/>
      <c r="C526" s="157"/>
      <c r="D526" s="157"/>
      <c r="E526" s="157"/>
      <c r="F526" s="157"/>
      <c r="G526" s="157"/>
      <c r="H526" s="157"/>
      <c r="I526" s="157"/>
      <c r="J526" s="157"/>
    </row>
    <row r="527" spans="1:10" x14ac:dyDescent="0.2">
      <c r="A527" s="157"/>
      <c r="B527" s="157"/>
      <c r="C527" s="157"/>
      <c r="D527" s="157"/>
      <c r="E527" s="157"/>
      <c r="F527" s="157"/>
      <c r="G527" s="157"/>
      <c r="H527" s="157"/>
      <c r="I527" s="157"/>
      <c r="J527" s="157"/>
    </row>
    <row r="528" spans="1:10" x14ac:dyDescent="0.2">
      <c r="A528" s="157"/>
      <c r="B528" s="157"/>
      <c r="C528" s="157"/>
      <c r="D528" s="157"/>
      <c r="E528" s="157"/>
      <c r="F528" s="157"/>
      <c r="G528" s="157"/>
      <c r="H528" s="157"/>
      <c r="I528" s="157"/>
      <c r="J528" s="157"/>
    </row>
    <row r="529" spans="1:10" x14ac:dyDescent="0.2">
      <c r="A529" s="157"/>
      <c r="B529" s="157"/>
      <c r="C529" s="157"/>
      <c r="D529" s="157"/>
      <c r="E529" s="157"/>
      <c r="F529" s="157"/>
      <c r="G529" s="157"/>
      <c r="H529" s="157"/>
      <c r="I529" s="157"/>
      <c r="J529" s="157"/>
    </row>
    <row r="530" spans="1:10" x14ac:dyDescent="0.2">
      <c r="A530" s="157"/>
      <c r="B530" s="157"/>
      <c r="C530" s="157"/>
      <c r="D530" s="157"/>
      <c r="E530" s="157"/>
      <c r="F530" s="157"/>
      <c r="G530" s="157"/>
      <c r="H530" s="157"/>
      <c r="I530" s="157"/>
      <c r="J530" s="157"/>
    </row>
    <row r="531" spans="1:10" x14ac:dyDescent="0.2">
      <c r="A531" s="157"/>
      <c r="B531" s="157"/>
      <c r="C531" s="157"/>
      <c r="D531" s="157"/>
      <c r="E531" s="157"/>
      <c r="F531" s="157"/>
      <c r="G531" s="157"/>
      <c r="H531" s="157"/>
      <c r="I531" s="157"/>
      <c r="J531" s="157"/>
    </row>
    <row r="532" spans="1:10" x14ac:dyDescent="0.2">
      <c r="A532" s="157"/>
      <c r="B532" s="157"/>
      <c r="C532" s="157"/>
      <c r="D532" s="157"/>
      <c r="E532" s="157"/>
      <c r="F532" s="157"/>
      <c r="G532" s="157"/>
      <c r="H532" s="157"/>
      <c r="I532" s="157"/>
      <c r="J532" s="157"/>
    </row>
    <row r="533" spans="1:10" x14ac:dyDescent="0.2">
      <c r="A533" s="157"/>
      <c r="B533" s="157"/>
      <c r="C533" s="157"/>
      <c r="D533" s="157"/>
      <c r="E533" s="157"/>
      <c r="F533" s="157"/>
      <c r="G533" s="157"/>
      <c r="H533" s="157"/>
      <c r="I533" s="157"/>
      <c r="J533" s="157"/>
    </row>
    <row r="534" spans="1:10" x14ac:dyDescent="0.2">
      <c r="A534" s="157"/>
      <c r="B534" s="157"/>
      <c r="C534" s="157"/>
      <c r="D534" s="157"/>
      <c r="E534" s="157"/>
      <c r="F534" s="157"/>
      <c r="G534" s="157"/>
      <c r="H534" s="157"/>
      <c r="I534" s="157"/>
      <c r="J534" s="157"/>
    </row>
    <row r="535" spans="1:10" x14ac:dyDescent="0.2">
      <c r="A535" s="157"/>
      <c r="B535" s="157"/>
      <c r="C535" s="157"/>
      <c r="D535" s="157"/>
      <c r="E535" s="157"/>
      <c r="F535" s="157"/>
      <c r="G535" s="157"/>
      <c r="H535" s="157"/>
      <c r="I535" s="157"/>
      <c r="J535" s="157"/>
    </row>
    <row r="536" spans="1:10" x14ac:dyDescent="0.2">
      <c r="A536" s="157"/>
      <c r="B536" s="157"/>
      <c r="C536" s="157"/>
      <c r="D536" s="157"/>
      <c r="E536" s="157"/>
      <c r="F536" s="157"/>
      <c r="G536" s="157"/>
      <c r="H536" s="157"/>
      <c r="I536" s="157"/>
      <c r="J536" s="157"/>
    </row>
    <row r="537" spans="1:10" x14ac:dyDescent="0.2">
      <c r="A537" s="157"/>
      <c r="B537" s="157"/>
      <c r="C537" s="157"/>
      <c r="D537" s="157"/>
      <c r="E537" s="157"/>
      <c r="F537" s="157"/>
      <c r="G537" s="157"/>
      <c r="H537" s="157"/>
      <c r="I537" s="157"/>
      <c r="J537" s="157"/>
    </row>
    <row r="538" spans="1:10" x14ac:dyDescent="0.2">
      <c r="A538" s="157"/>
      <c r="B538" s="157"/>
      <c r="C538" s="157"/>
      <c r="D538" s="157"/>
      <c r="E538" s="157"/>
      <c r="F538" s="157"/>
      <c r="G538" s="157"/>
      <c r="H538" s="157"/>
      <c r="I538" s="157"/>
      <c r="J538" s="157"/>
    </row>
    <row r="539" spans="1:10" x14ac:dyDescent="0.2">
      <c r="A539" s="157"/>
      <c r="B539" s="157"/>
      <c r="C539" s="157"/>
      <c r="D539" s="157"/>
      <c r="E539" s="157"/>
      <c r="F539" s="157"/>
      <c r="G539" s="157"/>
      <c r="H539" s="157"/>
      <c r="I539" s="157"/>
      <c r="J539" s="157"/>
    </row>
    <row r="540" spans="1:10" x14ac:dyDescent="0.2">
      <c r="A540" s="157"/>
      <c r="B540" s="157"/>
      <c r="C540" s="157"/>
      <c r="D540" s="157"/>
      <c r="E540" s="157"/>
      <c r="F540" s="157"/>
      <c r="G540" s="157"/>
      <c r="H540" s="157"/>
      <c r="I540" s="157"/>
      <c r="J540" s="157"/>
    </row>
    <row r="541" spans="1:10" x14ac:dyDescent="0.2">
      <c r="A541" s="157"/>
      <c r="B541" s="157"/>
      <c r="C541" s="157"/>
      <c r="D541" s="157"/>
      <c r="E541" s="157"/>
      <c r="F541" s="157"/>
      <c r="G541" s="157"/>
      <c r="H541" s="157"/>
      <c r="I541" s="157"/>
      <c r="J541" s="157"/>
    </row>
    <row r="542" spans="1:10" x14ac:dyDescent="0.2">
      <c r="A542" s="157"/>
      <c r="B542" s="157"/>
      <c r="C542" s="157"/>
      <c r="D542" s="157"/>
      <c r="E542" s="157"/>
      <c r="F542" s="157"/>
      <c r="G542" s="157"/>
      <c r="H542" s="157"/>
      <c r="I542" s="157"/>
      <c r="J542" s="157"/>
    </row>
    <row r="543" spans="1:10" x14ac:dyDescent="0.2">
      <c r="A543" s="157"/>
      <c r="B543" s="157"/>
      <c r="C543" s="157"/>
      <c r="D543" s="157"/>
      <c r="E543" s="157"/>
      <c r="F543" s="157"/>
      <c r="G543" s="157"/>
      <c r="H543" s="157"/>
      <c r="I543" s="157"/>
      <c r="J543" s="157"/>
    </row>
    <row r="544" spans="1:10" x14ac:dyDescent="0.2">
      <c r="A544" s="157"/>
      <c r="B544" s="157"/>
      <c r="C544" s="157"/>
      <c r="D544" s="157"/>
      <c r="E544" s="157"/>
      <c r="F544" s="157"/>
      <c r="G544" s="157"/>
      <c r="H544" s="157"/>
      <c r="I544" s="157"/>
      <c r="J544" s="157"/>
    </row>
    <row r="545" spans="1:10" x14ac:dyDescent="0.2">
      <c r="A545" s="157"/>
      <c r="B545" s="157"/>
      <c r="C545" s="157"/>
      <c r="D545" s="157"/>
      <c r="E545" s="157"/>
      <c r="F545" s="157"/>
      <c r="G545" s="157"/>
      <c r="H545" s="157"/>
      <c r="I545" s="157"/>
      <c r="J545" s="157"/>
    </row>
    <row r="546" spans="1:10" x14ac:dyDescent="0.2">
      <c r="A546" s="157"/>
      <c r="B546" s="157"/>
      <c r="C546" s="157"/>
      <c r="D546" s="157"/>
      <c r="E546" s="157"/>
      <c r="F546" s="157"/>
      <c r="G546" s="157"/>
      <c r="H546" s="157"/>
      <c r="I546" s="157"/>
      <c r="J546" s="157"/>
    </row>
    <row r="547" spans="1:10" x14ac:dyDescent="0.2">
      <c r="A547" s="157"/>
      <c r="B547" s="157"/>
      <c r="C547" s="157"/>
      <c r="D547" s="157"/>
      <c r="E547" s="157"/>
      <c r="F547" s="157"/>
      <c r="G547" s="157"/>
      <c r="H547" s="157"/>
      <c r="I547" s="157"/>
      <c r="J547" s="157"/>
    </row>
    <row r="548" spans="1:10" x14ac:dyDescent="0.2">
      <c r="A548" s="157"/>
      <c r="B548" s="157"/>
      <c r="C548" s="157"/>
      <c r="D548" s="157"/>
      <c r="E548" s="157"/>
      <c r="F548" s="157"/>
      <c r="G548" s="157"/>
      <c r="H548" s="157"/>
      <c r="I548" s="157"/>
      <c r="J548" s="157"/>
    </row>
    <row r="549" spans="1:10" x14ac:dyDescent="0.2">
      <c r="A549" s="157"/>
      <c r="B549" s="157"/>
      <c r="C549" s="157"/>
      <c r="D549" s="157"/>
      <c r="E549" s="157"/>
      <c r="F549" s="157"/>
      <c r="G549" s="157"/>
      <c r="H549" s="157"/>
      <c r="I549" s="157"/>
      <c r="J549" s="157"/>
    </row>
    <row r="550" spans="1:10" x14ac:dyDescent="0.2">
      <c r="A550" s="157"/>
      <c r="B550" s="157"/>
      <c r="C550" s="157"/>
      <c r="D550" s="157"/>
      <c r="E550" s="157"/>
      <c r="F550" s="157"/>
      <c r="G550" s="157"/>
      <c r="H550" s="157"/>
      <c r="I550" s="157"/>
      <c r="J550" s="157"/>
    </row>
    <row r="551" spans="1:10" x14ac:dyDescent="0.2">
      <c r="A551" s="157"/>
      <c r="B551" s="157"/>
      <c r="C551" s="157"/>
      <c r="D551" s="157"/>
      <c r="E551" s="157"/>
      <c r="F551" s="157"/>
      <c r="G551" s="157"/>
      <c r="H551" s="157"/>
      <c r="I551" s="157"/>
      <c r="J551" s="157"/>
    </row>
    <row r="552" spans="1:10" x14ac:dyDescent="0.2">
      <c r="A552" s="157"/>
      <c r="B552" s="157"/>
      <c r="C552" s="157"/>
      <c r="D552" s="157"/>
      <c r="E552" s="157"/>
      <c r="F552" s="157"/>
      <c r="G552" s="157"/>
      <c r="H552" s="157"/>
      <c r="I552" s="157"/>
      <c r="J552" s="157"/>
    </row>
    <row r="553" spans="1:10" x14ac:dyDescent="0.2">
      <c r="A553" s="157"/>
      <c r="B553" s="157"/>
      <c r="C553" s="157"/>
      <c r="D553" s="157"/>
      <c r="E553" s="157"/>
      <c r="F553" s="157"/>
      <c r="G553" s="157"/>
      <c r="H553" s="157"/>
      <c r="I553" s="157"/>
      <c r="J553" s="157"/>
    </row>
    <row r="554" spans="1:10" x14ac:dyDescent="0.2">
      <c r="A554" s="157"/>
      <c r="B554" s="157"/>
      <c r="C554" s="157"/>
      <c r="D554" s="157"/>
      <c r="E554" s="157"/>
      <c r="F554" s="157"/>
      <c r="G554" s="157"/>
      <c r="H554" s="157"/>
      <c r="I554" s="157"/>
      <c r="J554" s="157"/>
    </row>
    <row r="555" spans="1:10" x14ac:dyDescent="0.2">
      <c r="A555" s="157"/>
      <c r="B555" s="157"/>
      <c r="C555" s="157"/>
      <c r="D555" s="157"/>
      <c r="E555" s="157"/>
      <c r="F555" s="157"/>
      <c r="G555" s="157"/>
      <c r="H555" s="157"/>
      <c r="I555" s="157"/>
      <c r="J555" s="157"/>
    </row>
    <row r="556" spans="1:10" x14ac:dyDescent="0.2">
      <c r="A556" s="157"/>
      <c r="B556" s="157"/>
      <c r="C556" s="157"/>
      <c r="D556" s="157"/>
      <c r="E556" s="157"/>
      <c r="F556" s="157"/>
      <c r="G556" s="157"/>
      <c r="H556" s="157"/>
      <c r="I556" s="157"/>
      <c r="J556" s="157"/>
    </row>
    <row r="557" spans="1:10" x14ac:dyDescent="0.2">
      <c r="A557" s="157"/>
      <c r="B557" s="157"/>
      <c r="C557" s="157"/>
      <c r="D557" s="157"/>
      <c r="E557" s="157"/>
      <c r="F557" s="157"/>
      <c r="G557" s="157"/>
      <c r="H557" s="157"/>
      <c r="I557" s="157"/>
      <c r="J557" s="157"/>
    </row>
    <row r="558" spans="1:10" x14ac:dyDescent="0.2">
      <c r="A558" s="157"/>
      <c r="B558" s="157"/>
      <c r="C558" s="157"/>
      <c r="D558" s="157"/>
      <c r="E558" s="157"/>
      <c r="F558" s="157"/>
      <c r="G558" s="157"/>
      <c r="H558" s="157"/>
      <c r="I558" s="157"/>
      <c r="J558" s="157"/>
    </row>
    <row r="559" spans="1:10" x14ac:dyDescent="0.2">
      <c r="A559" s="157"/>
      <c r="B559" s="157"/>
      <c r="C559" s="157"/>
      <c r="D559" s="157"/>
      <c r="E559" s="157"/>
      <c r="F559" s="157"/>
      <c r="G559" s="157"/>
      <c r="H559" s="157"/>
      <c r="I559" s="157"/>
      <c r="J559" s="157"/>
    </row>
    <row r="560" spans="1:10" x14ac:dyDescent="0.2">
      <c r="A560" s="157"/>
      <c r="B560" s="157"/>
      <c r="C560" s="157"/>
      <c r="D560" s="157"/>
      <c r="E560" s="157"/>
      <c r="F560" s="157"/>
      <c r="G560" s="157"/>
      <c r="H560" s="157"/>
      <c r="I560" s="157"/>
      <c r="J560" s="157"/>
    </row>
    <row r="561" spans="1:10" x14ac:dyDescent="0.2">
      <c r="A561" s="157"/>
      <c r="B561" s="157"/>
      <c r="C561" s="157"/>
      <c r="D561" s="157"/>
      <c r="E561" s="157"/>
      <c r="F561" s="157"/>
      <c r="G561" s="157"/>
      <c r="H561" s="157"/>
      <c r="I561" s="157"/>
      <c r="J561" s="157"/>
    </row>
    <row r="562" spans="1:10" x14ac:dyDescent="0.2">
      <c r="A562" s="157"/>
      <c r="B562" s="157"/>
      <c r="C562" s="157"/>
      <c r="D562" s="157"/>
      <c r="E562" s="157"/>
      <c r="F562" s="157"/>
      <c r="G562" s="157"/>
      <c r="H562" s="157"/>
      <c r="I562" s="157"/>
      <c r="J562" s="157"/>
    </row>
    <row r="563" spans="1:10" x14ac:dyDescent="0.2">
      <c r="A563" s="157"/>
      <c r="B563" s="157"/>
      <c r="C563" s="157"/>
      <c r="D563" s="157"/>
      <c r="E563" s="157"/>
      <c r="F563" s="157"/>
      <c r="G563" s="157"/>
      <c r="H563" s="157"/>
      <c r="I563" s="157"/>
      <c r="J563" s="157"/>
    </row>
    <row r="564" spans="1:10" x14ac:dyDescent="0.2">
      <c r="A564" s="157"/>
      <c r="B564" s="157"/>
      <c r="C564" s="157"/>
      <c r="D564" s="157"/>
      <c r="E564" s="157"/>
      <c r="F564" s="157"/>
      <c r="G564" s="157"/>
      <c r="H564" s="157"/>
      <c r="I564" s="157"/>
      <c r="J564" s="157"/>
    </row>
    <row r="565" spans="1:10" x14ac:dyDescent="0.2">
      <c r="A565" s="157"/>
      <c r="B565" s="157"/>
      <c r="C565" s="157"/>
      <c r="D565" s="157"/>
      <c r="E565" s="157"/>
      <c r="F565" s="157"/>
      <c r="G565" s="157"/>
      <c r="H565" s="157"/>
      <c r="I565" s="157"/>
      <c r="J565" s="157"/>
    </row>
    <row r="566" spans="1:10" x14ac:dyDescent="0.2">
      <c r="A566" s="157"/>
      <c r="B566" s="157"/>
      <c r="C566" s="157"/>
      <c r="D566" s="157"/>
      <c r="E566" s="157"/>
      <c r="F566" s="157"/>
      <c r="G566" s="157"/>
      <c r="H566" s="157"/>
      <c r="I566" s="157"/>
      <c r="J566" s="157"/>
    </row>
    <row r="567" spans="1:10" x14ac:dyDescent="0.2">
      <c r="A567" s="157"/>
      <c r="B567" s="157"/>
      <c r="C567" s="157"/>
      <c r="D567" s="157"/>
      <c r="E567" s="157"/>
      <c r="F567" s="157"/>
      <c r="G567" s="157"/>
      <c r="H567" s="157"/>
      <c r="I567" s="157"/>
      <c r="J567" s="157"/>
    </row>
    <row r="568" spans="1:10" x14ac:dyDescent="0.2">
      <c r="A568" s="157"/>
      <c r="B568" s="157"/>
      <c r="C568" s="157"/>
      <c r="D568" s="157"/>
      <c r="E568" s="157"/>
      <c r="F568" s="157"/>
      <c r="G568" s="157"/>
      <c r="H568" s="157"/>
      <c r="I568" s="157"/>
      <c r="J568" s="157"/>
    </row>
    <row r="569" spans="1:10" x14ac:dyDescent="0.2">
      <c r="A569" s="157"/>
      <c r="B569" s="157"/>
      <c r="C569" s="157"/>
      <c r="D569" s="157"/>
      <c r="E569" s="157"/>
      <c r="F569" s="157"/>
      <c r="G569" s="157"/>
      <c r="H569" s="157"/>
      <c r="I569" s="157"/>
      <c r="J569" s="157"/>
    </row>
    <row r="570" spans="1:10" x14ac:dyDescent="0.2">
      <c r="A570" s="157"/>
      <c r="B570" s="157"/>
      <c r="C570" s="157"/>
      <c r="D570" s="157"/>
      <c r="E570" s="157"/>
      <c r="F570" s="157"/>
      <c r="G570" s="157"/>
      <c r="H570" s="157"/>
      <c r="I570" s="157"/>
      <c r="J570" s="157"/>
    </row>
    <row r="571" spans="1:10" x14ac:dyDescent="0.2">
      <c r="A571" s="157"/>
      <c r="B571" s="157"/>
      <c r="C571" s="157"/>
      <c r="D571" s="157"/>
      <c r="E571" s="157"/>
      <c r="F571" s="157"/>
      <c r="G571" s="157"/>
      <c r="H571" s="157"/>
      <c r="I571" s="157"/>
      <c r="J571" s="157"/>
    </row>
    <row r="572" spans="1:10" x14ac:dyDescent="0.2">
      <c r="A572" s="157"/>
      <c r="B572" s="157"/>
      <c r="C572" s="157"/>
      <c r="D572" s="157"/>
      <c r="E572" s="157"/>
      <c r="F572" s="157"/>
      <c r="G572" s="157"/>
      <c r="H572" s="157"/>
      <c r="I572" s="157"/>
      <c r="J572" s="157"/>
    </row>
    <row r="573" spans="1:10" x14ac:dyDescent="0.2">
      <c r="A573" s="157"/>
      <c r="B573" s="157"/>
      <c r="C573" s="157"/>
      <c r="D573" s="157"/>
      <c r="E573" s="157"/>
      <c r="F573" s="157"/>
      <c r="G573" s="157"/>
      <c r="H573" s="157"/>
      <c r="I573" s="157"/>
      <c r="J573" s="157"/>
    </row>
    <row r="574" spans="1:10" x14ac:dyDescent="0.2">
      <c r="A574" s="157"/>
      <c r="B574" s="157"/>
      <c r="C574" s="157"/>
      <c r="D574" s="157"/>
      <c r="E574" s="157"/>
      <c r="F574" s="157"/>
      <c r="G574" s="157"/>
      <c r="H574" s="157"/>
      <c r="I574" s="157"/>
      <c r="J574" s="157"/>
    </row>
    <row r="575" spans="1:10" x14ac:dyDescent="0.2">
      <c r="A575" s="157"/>
      <c r="B575" s="157"/>
      <c r="C575" s="157"/>
      <c r="D575" s="157"/>
      <c r="E575" s="157"/>
      <c r="F575" s="157"/>
      <c r="G575" s="157"/>
      <c r="H575" s="157"/>
      <c r="I575" s="157"/>
      <c r="J575" s="157"/>
    </row>
    <row r="576" spans="1:10" x14ac:dyDescent="0.2">
      <c r="A576" s="157"/>
      <c r="B576" s="157"/>
      <c r="C576" s="157"/>
      <c r="D576" s="157"/>
      <c r="E576" s="157"/>
      <c r="F576" s="157"/>
      <c r="G576" s="157"/>
      <c r="H576" s="157"/>
      <c r="I576" s="157"/>
      <c r="J576" s="157"/>
    </row>
    <row r="577" spans="1:10" x14ac:dyDescent="0.2">
      <c r="A577" s="157"/>
      <c r="B577" s="157"/>
      <c r="C577" s="157"/>
      <c r="D577" s="157"/>
      <c r="E577" s="157"/>
      <c r="F577" s="157"/>
      <c r="G577" s="157"/>
      <c r="H577" s="157"/>
      <c r="I577" s="157"/>
      <c r="J577" s="157"/>
    </row>
    <row r="578" spans="1:10" x14ac:dyDescent="0.2">
      <c r="A578" s="157"/>
      <c r="B578" s="157"/>
      <c r="C578" s="157"/>
      <c r="D578" s="157"/>
      <c r="E578" s="157"/>
      <c r="F578" s="157"/>
      <c r="G578" s="157"/>
      <c r="H578" s="157"/>
      <c r="I578" s="157"/>
      <c r="J578" s="157"/>
    </row>
    <row r="579" spans="1:10" x14ac:dyDescent="0.2">
      <c r="A579" s="157"/>
      <c r="B579" s="157"/>
      <c r="C579" s="157"/>
      <c r="D579" s="157"/>
      <c r="E579" s="157"/>
      <c r="F579" s="157"/>
      <c r="G579" s="157"/>
      <c r="H579" s="157"/>
      <c r="I579" s="157"/>
      <c r="J579" s="157"/>
    </row>
    <row r="580" spans="1:10" x14ac:dyDescent="0.2">
      <c r="A580" s="157"/>
      <c r="B580" s="157"/>
      <c r="C580" s="157"/>
      <c r="D580" s="157"/>
      <c r="E580" s="157"/>
      <c r="F580" s="157"/>
      <c r="G580" s="157"/>
      <c r="H580" s="157"/>
      <c r="I580" s="157"/>
      <c r="J580" s="157"/>
    </row>
    <row r="581" spans="1:10" x14ac:dyDescent="0.2">
      <c r="A581" s="157"/>
      <c r="B581" s="157"/>
      <c r="C581" s="157"/>
      <c r="D581" s="157"/>
      <c r="E581" s="157"/>
      <c r="F581" s="157"/>
      <c r="G581" s="157"/>
      <c r="H581" s="157"/>
      <c r="I581" s="157"/>
      <c r="J581" s="157"/>
    </row>
    <row r="582" spans="1:10" x14ac:dyDescent="0.2">
      <c r="A582" s="157"/>
      <c r="B582" s="157"/>
      <c r="C582" s="157"/>
      <c r="D582" s="157"/>
      <c r="E582" s="157"/>
      <c r="F582" s="157"/>
      <c r="G582" s="157"/>
      <c r="H582" s="157"/>
      <c r="I582" s="157"/>
      <c r="J582" s="157"/>
    </row>
    <row r="583" spans="1:10" x14ac:dyDescent="0.2">
      <c r="A583" s="157"/>
      <c r="B583" s="157"/>
      <c r="C583" s="157"/>
      <c r="D583" s="157"/>
      <c r="E583" s="157"/>
      <c r="F583" s="157"/>
      <c r="G583" s="157"/>
      <c r="H583" s="157"/>
      <c r="I583" s="157"/>
      <c r="J583" s="157"/>
    </row>
    <row r="584" spans="1:10" x14ac:dyDescent="0.2">
      <c r="A584" s="157"/>
      <c r="B584" s="157"/>
      <c r="C584" s="157"/>
      <c r="D584" s="157"/>
      <c r="E584" s="157"/>
      <c r="F584" s="157"/>
      <c r="G584" s="157"/>
      <c r="H584" s="157"/>
      <c r="I584" s="157"/>
      <c r="J584" s="157"/>
    </row>
    <row r="585" spans="1:10" x14ac:dyDescent="0.2">
      <c r="A585" s="157"/>
      <c r="B585" s="157"/>
      <c r="C585" s="157"/>
      <c r="D585" s="157"/>
      <c r="E585" s="157"/>
      <c r="F585" s="157"/>
      <c r="G585" s="157"/>
      <c r="H585" s="157"/>
      <c r="I585" s="157"/>
      <c r="J585" s="157"/>
    </row>
    <row r="586" spans="1:10" x14ac:dyDescent="0.2">
      <c r="A586" s="157"/>
      <c r="B586" s="157"/>
      <c r="C586" s="157"/>
      <c r="D586" s="157"/>
      <c r="E586" s="157"/>
      <c r="F586" s="157"/>
      <c r="G586" s="157"/>
      <c r="H586" s="157"/>
      <c r="I586" s="157"/>
      <c r="J586" s="157"/>
    </row>
    <row r="587" spans="1:10" x14ac:dyDescent="0.2">
      <c r="A587" s="157"/>
      <c r="B587" s="157"/>
      <c r="C587" s="157"/>
      <c r="D587" s="157"/>
      <c r="E587" s="157"/>
      <c r="F587" s="157"/>
      <c r="G587" s="157"/>
      <c r="H587" s="157"/>
      <c r="I587" s="157"/>
      <c r="J587" s="157"/>
    </row>
    <row r="588" spans="1:10" x14ac:dyDescent="0.2">
      <c r="A588" s="157"/>
      <c r="B588" s="157"/>
      <c r="C588" s="157"/>
      <c r="D588" s="157"/>
      <c r="E588" s="157"/>
      <c r="F588" s="157"/>
      <c r="G588" s="157"/>
      <c r="H588" s="157"/>
      <c r="I588" s="157"/>
      <c r="J588" s="157"/>
    </row>
    <row r="589" spans="1:10" x14ac:dyDescent="0.2">
      <c r="A589" s="157"/>
      <c r="B589" s="157"/>
      <c r="C589" s="157"/>
      <c r="D589" s="157"/>
      <c r="E589" s="157"/>
      <c r="F589" s="157"/>
      <c r="G589" s="157"/>
      <c r="H589" s="157"/>
      <c r="I589" s="157"/>
      <c r="J589" s="157"/>
    </row>
    <row r="590" spans="1:10" x14ac:dyDescent="0.2">
      <c r="A590" s="157"/>
      <c r="B590" s="157"/>
      <c r="C590" s="157"/>
      <c r="D590" s="157"/>
      <c r="E590" s="157"/>
      <c r="F590" s="157"/>
      <c r="G590" s="157"/>
      <c r="H590" s="157"/>
      <c r="I590" s="157"/>
      <c r="J590" s="157"/>
    </row>
    <row r="591" spans="1:10" x14ac:dyDescent="0.2">
      <c r="A591" s="157"/>
      <c r="B591" s="157"/>
      <c r="C591" s="157"/>
      <c r="D591" s="157"/>
      <c r="E591" s="157"/>
      <c r="F591" s="157"/>
      <c r="G591" s="157"/>
      <c r="H591" s="157"/>
      <c r="I591" s="157"/>
      <c r="J591" s="157"/>
    </row>
    <row r="592" spans="1:10" x14ac:dyDescent="0.2">
      <c r="A592" s="157"/>
      <c r="B592" s="157"/>
      <c r="C592" s="157"/>
      <c r="D592" s="157"/>
      <c r="E592" s="157"/>
      <c r="F592" s="157"/>
      <c r="G592" s="157"/>
      <c r="H592" s="157"/>
      <c r="I592" s="157"/>
      <c r="J592" s="157"/>
    </row>
    <row r="593" spans="1:10" x14ac:dyDescent="0.2">
      <c r="A593" s="157"/>
      <c r="B593" s="157"/>
      <c r="C593" s="157"/>
      <c r="D593" s="157"/>
      <c r="E593" s="157"/>
      <c r="F593" s="157"/>
      <c r="G593" s="157"/>
      <c r="H593" s="157"/>
      <c r="I593" s="157"/>
      <c r="J593" s="157"/>
    </row>
    <row r="594" spans="1:10" x14ac:dyDescent="0.2">
      <c r="A594" s="157"/>
      <c r="B594" s="157"/>
      <c r="C594" s="157"/>
      <c r="D594" s="157"/>
      <c r="E594" s="157"/>
      <c r="F594" s="157"/>
      <c r="G594" s="157"/>
      <c r="H594" s="157"/>
      <c r="I594" s="157"/>
      <c r="J594" s="157"/>
    </row>
    <row r="595" spans="1:10" x14ac:dyDescent="0.2">
      <c r="A595" s="157"/>
      <c r="B595" s="157"/>
      <c r="C595" s="157"/>
      <c r="D595" s="157"/>
      <c r="E595" s="157"/>
      <c r="F595" s="157"/>
      <c r="G595" s="157"/>
      <c r="H595" s="157"/>
      <c r="I595" s="157"/>
      <c r="J595" s="157"/>
    </row>
    <row r="596" spans="1:10" x14ac:dyDescent="0.2">
      <c r="A596" s="157"/>
      <c r="B596" s="157"/>
      <c r="C596" s="157"/>
      <c r="D596" s="157"/>
      <c r="E596" s="157"/>
      <c r="F596" s="157"/>
      <c r="G596" s="157"/>
      <c r="H596" s="157"/>
      <c r="I596" s="157"/>
      <c r="J596" s="157"/>
    </row>
    <row r="597" spans="1:10" x14ac:dyDescent="0.2">
      <c r="A597" s="157"/>
      <c r="B597" s="157"/>
      <c r="C597" s="157"/>
      <c r="D597" s="157"/>
      <c r="E597" s="157"/>
      <c r="F597" s="157"/>
      <c r="G597" s="157"/>
      <c r="H597" s="157"/>
      <c r="I597" s="157"/>
      <c r="J597" s="157"/>
    </row>
    <row r="598" spans="1:10" x14ac:dyDescent="0.2">
      <c r="A598" s="157"/>
      <c r="B598" s="157"/>
      <c r="C598" s="157"/>
      <c r="D598" s="157"/>
      <c r="E598" s="157"/>
      <c r="F598" s="157"/>
      <c r="G598" s="157"/>
      <c r="H598" s="157"/>
      <c r="I598" s="157"/>
      <c r="J598" s="157"/>
    </row>
    <row r="599" spans="1:10" x14ac:dyDescent="0.2">
      <c r="A599" s="157"/>
      <c r="B599" s="157"/>
      <c r="C599" s="157"/>
      <c r="D599" s="157"/>
      <c r="E599" s="157"/>
      <c r="F599" s="157"/>
      <c r="G599" s="157"/>
      <c r="H599" s="157"/>
      <c r="I599" s="157"/>
      <c r="J599" s="157"/>
    </row>
    <row r="600" spans="1:10" x14ac:dyDescent="0.2">
      <c r="A600" s="157"/>
      <c r="B600" s="157"/>
      <c r="C600" s="157"/>
      <c r="D600" s="157"/>
      <c r="E600" s="157"/>
      <c r="F600" s="157"/>
      <c r="G600" s="157"/>
      <c r="H600" s="157"/>
      <c r="I600" s="157"/>
      <c r="J600" s="157"/>
    </row>
    <row r="601" spans="1:10" x14ac:dyDescent="0.2">
      <c r="A601" s="157"/>
      <c r="B601" s="157"/>
      <c r="C601" s="157"/>
      <c r="D601" s="157"/>
      <c r="E601" s="157"/>
      <c r="F601" s="157"/>
      <c r="G601" s="157"/>
      <c r="H601" s="157"/>
      <c r="I601" s="157"/>
      <c r="J601" s="157"/>
    </row>
    <row r="602" spans="1:10" x14ac:dyDescent="0.2">
      <c r="A602" s="157"/>
      <c r="B602" s="157"/>
      <c r="C602" s="157"/>
      <c r="D602" s="157"/>
      <c r="E602" s="157"/>
      <c r="F602" s="157"/>
      <c r="G602" s="157"/>
      <c r="H602" s="157"/>
      <c r="I602" s="157"/>
      <c r="J602" s="157"/>
    </row>
    <row r="603" spans="1:10" x14ac:dyDescent="0.2">
      <c r="A603" s="157"/>
      <c r="B603" s="157"/>
      <c r="C603" s="157"/>
      <c r="D603" s="157"/>
      <c r="E603" s="157"/>
      <c r="F603" s="157"/>
      <c r="G603" s="157"/>
      <c r="H603" s="157"/>
      <c r="I603" s="157"/>
      <c r="J603" s="157"/>
    </row>
    <row r="604" spans="1:10" x14ac:dyDescent="0.2">
      <c r="A604" s="157"/>
      <c r="B604" s="157"/>
      <c r="C604" s="157"/>
      <c r="D604" s="157"/>
      <c r="E604" s="157"/>
      <c r="F604" s="157"/>
      <c r="G604" s="157"/>
      <c r="H604" s="157"/>
      <c r="I604" s="157"/>
      <c r="J604" s="157"/>
    </row>
    <row r="605" spans="1:10" x14ac:dyDescent="0.2">
      <c r="A605" s="157"/>
      <c r="B605" s="157"/>
      <c r="C605" s="157"/>
      <c r="D605" s="157"/>
      <c r="E605" s="157"/>
      <c r="F605" s="157"/>
      <c r="G605" s="157"/>
      <c r="H605" s="157"/>
      <c r="I605" s="157"/>
      <c r="J605" s="157"/>
    </row>
    <row r="606" spans="1:10" x14ac:dyDescent="0.2">
      <c r="A606" s="157"/>
      <c r="B606" s="157"/>
      <c r="C606" s="157"/>
      <c r="D606" s="157"/>
      <c r="E606" s="157"/>
      <c r="F606" s="157"/>
      <c r="G606" s="157"/>
      <c r="H606" s="157"/>
      <c r="I606" s="157"/>
      <c r="J606" s="157"/>
    </row>
    <row r="607" spans="1:10" x14ac:dyDescent="0.2">
      <c r="A607" s="157"/>
      <c r="B607" s="157"/>
      <c r="C607" s="157"/>
      <c r="D607" s="157"/>
      <c r="E607" s="157"/>
      <c r="F607" s="157"/>
      <c r="G607" s="157"/>
      <c r="H607" s="157"/>
      <c r="I607" s="157"/>
      <c r="J607" s="157"/>
    </row>
    <row r="608" spans="1:10" x14ac:dyDescent="0.2">
      <c r="A608" s="157"/>
      <c r="B608" s="157"/>
      <c r="C608" s="157"/>
      <c r="D608" s="157"/>
      <c r="E608" s="157"/>
      <c r="F608" s="157"/>
      <c r="G608" s="157"/>
      <c r="H608" s="157"/>
      <c r="I608" s="157"/>
      <c r="J608" s="157"/>
    </row>
    <row r="609" spans="1:10" x14ac:dyDescent="0.2">
      <c r="A609" s="157"/>
      <c r="B609" s="157"/>
      <c r="C609" s="157"/>
      <c r="D609" s="157"/>
      <c r="E609" s="157"/>
      <c r="F609" s="157"/>
      <c r="G609" s="157"/>
      <c r="H609" s="157"/>
      <c r="I609" s="157"/>
      <c r="J609" s="157"/>
    </row>
    <row r="610" spans="1:10" x14ac:dyDescent="0.2">
      <c r="A610" s="157"/>
      <c r="B610" s="157"/>
      <c r="C610" s="157"/>
      <c r="D610" s="157"/>
      <c r="E610" s="157"/>
      <c r="F610" s="157"/>
      <c r="G610" s="157"/>
      <c r="H610" s="157"/>
      <c r="I610" s="157"/>
      <c r="J610" s="157"/>
    </row>
    <row r="611" spans="1:10" x14ac:dyDescent="0.2">
      <c r="A611" s="157"/>
      <c r="B611" s="157"/>
      <c r="C611" s="157"/>
      <c r="D611" s="157"/>
      <c r="E611" s="157"/>
      <c r="F611" s="157"/>
      <c r="G611" s="157"/>
      <c r="H611" s="157"/>
      <c r="I611" s="157"/>
      <c r="J611" s="157"/>
    </row>
    <row r="612" spans="1:10" x14ac:dyDescent="0.2">
      <c r="A612" s="157"/>
      <c r="B612" s="157"/>
      <c r="C612" s="157"/>
      <c r="D612" s="157"/>
      <c r="E612" s="157"/>
      <c r="F612" s="157"/>
      <c r="G612" s="157"/>
      <c r="H612" s="157"/>
      <c r="I612" s="157"/>
      <c r="J612" s="157"/>
    </row>
    <row r="613" spans="1:10" x14ac:dyDescent="0.2">
      <c r="A613" s="157"/>
      <c r="B613" s="157"/>
      <c r="C613" s="157"/>
      <c r="D613" s="157"/>
      <c r="E613" s="157"/>
      <c r="F613" s="157"/>
      <c r="G613" s="157"/>
      <c r="H613" s="157"/>
      <c r="I613" s="157"/>
      <c r="J613" s="157"/>
    </row>
    <row r="614" spans="1:10" x14ac:dyDescent="0.2">
      <c r="A614" s="157"/>
      <c r="B614" s="157"/>
      <c r="C614" s="157"/>
      <c r="D614" s="157"/>
      <c r="E614" s="157"/>
      <c r="F614" s="157"/>
      <c r="G614" s="157"/>
      <c r="H614" s="157"/>
      <c r="I614" s="157"/>
      <c r="J614" s="157"/>
    </row>
    <row r="615" spans="1:10" x14ac:dyDescent="0.2">
      <c r="A615" s="157"/>
      <c r="B615" s="157"/>
      <c r="C615" s="157"/>
      <c r="D615" s="157"/>
      <c r="E615" s="157"/>
      <c r="F615" s="157"/>
      <c r="G615" s="157"/>
      <c r="H615" s="157"/>
      <c r="I615" s="157"/>
      <c r="J615" s="157"/>
    </row>
    <row r="616" spans="1:10" x14ac:dyDescent="0.2">
      <c r="A616" s="157"/>
      <c r="B616" s="157"/>
      <c r="C616" s="157"/>
      <c r="D616" s="157"/>
      <c r="E616" s="157"/>
      <c r="F616" s="157"/>
      <c r="G616" s="157"/>
      <c r="H616" s="157"/>
      <c r="I616" s="157"/>
      <c r="J616" s="157"/>
    </row>
    <row r="617" spans="1:10" x14ac:dyDescent="0.2">
      <c r="A617" s="157"/>
      <c r="B617" s="157"/>
      <c r="C617" s="157"/>
      <c r="D617" s="157"/>
      <c r="E617" s="157"/>
      <c r="F617" s="157"/>
      <c r="G617" s="157"/>
      <c r="H617" s="157"/>
      <c r="I617" s="157"/>
      <c r="J617" s="157"/>
    </row>
    <row r="618" spans="1:10" x14ac:dyDescent="0.2">
      <c r="A618" s="157"/>
      <c r="B618" s="157"/>
      <c r="C618" s="157"/>
      <c r="D618" s="157"/>
      <c r="E618" s="157"/>
      <c r="F618" s="157"/>
      <c r="G618" s="157"/>
      <c r="H618" s="157"/>
      <c r="I618" s="157"/>
      <c r="J618" s="157"/>
    </row>
    <row r="619" spans="1:10" x14ac:dyDescent="0.2">
      <c r="A619" s="157"/>
      <c r="B619" s="157"/>
      <c r="C619" s="157"/>
      <c r="D619" s="157"/>
      <c r="E619" s="157"/>
      <c r="F619" s="157"/>
      <c r="G619" s="157"/>
      <c r="H619" s="157"/>
      <c r="I619" s="157"/>
      <c r="J619" s="157"/>
    </row>
    <row r="620" spans="1:10" x14ac:dyDescent="0.2">
      <c r="A620" s="157"/>
      <c r="B620" s="157"/>
      <c r="C620" s="157"/>
      <c r="D620" s="157"/>
      <c r="E620" s="157"/>
      <c r="F620" s="157"/>
      <c r="G620" s="157"/>
      <c r="H620" s="157"/>
      <c r="I620" s="157"/>
      <c r="J620" s="157"/>
    </row>
    <row r="621" spans="1:10" x14ac:dyDescent="0.2">
      <c r="A621" s="157"/>
      <c r="B621" s="157"/>
      <c r="C621" s="157"/>
      <c r="D621" s="157"/>
      <c r="E621" s="157"/>
      <c r="F621" s="157"/>
      <c r="G621" s="157"/>
      <c r="H621" s="157"/>
      <c r="I621" s="157"/>
      <c r="J621" s="157"/>
    </row>
    <row r="622" spans="1:10" x14ac:dyDescent="0.2">
      <c r="A622" s="157"/>
      <c r="B622" s="157"/>
      <c r="C622" s="157"/>
      <c r="D622" s="157"/>
      <c r="E622" s="157"/>
      <c r="F622" s="157"/>
      <c r="G622" s="157"/>
      <c r="H622" s="157"/>
      <c r="I622" s="157"/>
      <c r="J622" s="157"/>
    </row>
    <row r="623" spans="1:10" x14ac:dyDescent="0.2">
      <c r="A623" s="157"/>
      <c r="B623" s="157"/>
      <c r="C623" s="157"/>
      <c r="D623" s="157"/>
      <c r="E623" s="157"/>
      <c r="F623" s="157"/>
      <c r="G623" s="157"/>
      <c r="H623" s="157"/>
      <c r="I623" s="157"/>
      <c r="J623" s="157"/>
    </row>
    <row r="624" spans="1:10" x14ac:dyDescent="0.2">
      <c r="A624" s="157"/>
      <c r="B624" s="157"/>
      <c r="C624" s="157"/>
      <c r="D624" s="157"/>
      <c r="E624" s="157"/>
      <c r="F624" s="157"/>
      <c r="G624" s="157"/>
      <c r="H624" s="157"/>
      <c r="I624" s="157"/>
      <c r="J624" s="157"/>
    </row>
    <row r="625" spans="1:10" x14ac:dyDescent="0.2">
      <c r="A625" s="157"/>
      <c r="B625" s="157"/>
      <c r="C625" s="157"/>
      <c r="D625" s="157"/>
      <c r="E625" s="157"/>
      <c r="F625" s="157"/>
      <c r="G625" s="157"/>
      <c r="H625" s="157"/>
      <c r="I625" s="157"/>
      <c r="J625" s="157"/>
    </row>
    <row r="626" spans="1:10" x14ac:dyDescent="0.2">
      <c r="A626" s="157"/>
      <c r="B626" s="157"/>
      <c r="C626" s="157"/>
      <c r="D626" s="157"/>
      <c r="E626" s="157"/>
      <c r="F626" s="157"/>
      <c r="G626" s="157"/>
      <c r="H626" s="157"/>
      <c r="I626" s="157"/>
      <c r="J626" s="157"/>
    </row>
    <row r="627" spans="1:10" x14ac:dyDescent="0.2">
      <c r="A627" s="157"/>
      <c r="B627" s="157"/>
      <c r="C627" s="157"/>
      <c r="D627" s="157"/>
      <c r="E627" s="157"/>
      <c r="F627" s="157"/>
      <c r="G627" s="157"/>
      <c r="H627" s="157"/>
      <c r="I627" s="157"/>
      <c r="J627" s="157"/>
    </row>
    <row r="628" spans="1:10" x14ac:dyDescent="0.2">
      <c r="A628" s="157"/>
      <c r="B628" s="157"/>
      <c r="C628" s="157"/>
      <c r="D628" s="157"/>
      <c r="E628" s="157"/>
      <c r="F628" s="157"/>
      <c r="G628" s="157"/>
      <c r="H628" s="157"/>
      <c r="I628" s="157"/>
      <c r="J628" s="157"/>
    </row>
    <row r="629" spans="1:10" x14ac:dyDescent="0.2">
      <c r="A629" s="157"/>
      <c r="B629" s="157"/>
      <c r="C629" s="157"/>
      <c r="D629" s="157"/>
      <c r="E629" s="157"/>
      <c r="F629" s="157"/>
      <c r="G629" s="157"/>
      <c r="H629" s="157"/>
      <c r="I629" s="157"/>
      <c r="J629" s="157"/>
    </row>
    <row r="630" spans="1:10" x14ac:dyDescent="0.2">
      <c r="A630" s="157"/>
      <c r="B630" s="157"/>
      <c r="C630" s="157"/>
      <c r="D630" s="157"/>
      <c r="E630" s="157"/>
      <c r="F630" s="157"/>
      <c r="G630" s="157"/>
      <c r="H630" s="157"/>
      <c r="I630" s="157"/>
      <c r="J630" s="157"/>
    </row>
    <row r="631" spans="1:10" x14ac:dyDescent="0.2">
      <c r="A631" s="157"/>
      <c r="B631" s="157"/>
      <c r="C631" s="157"/>
      <c r="D631" s="157"/>
      <c r="E631" s="157"/>
      <c r="F631" s="157"/>
      <c r="G631" s="157"/>
      <c r="H631" s="157"/>
      <c r="I631" s="157"/>
      <c r="J631" s="157"/>
    </row>
    <row r="632" spans="1:10" x14ac:dyDescent="0.2">
      <c r="A632" s="157"/>
      <c r="B632" s="157"/>
      <c r="C632" s="157"/>
      <c r="D632" s="157"/>
      <c r="E632" s="157"/>
      <c r="F632" s="157"/>
      <c r="G632" s="157"/>
      <c r="H632" s="157"/>
      <c r="I632" s="157"/>
      <c r="J632" s="157"/>
    </row>
    <row r="633" spans="1:10" x14ac:dyDescent="0.2">
      <c r="A633" s="157"/>
      <c r="B633" s="157"/>
      <c r="C633" s="157"/>
      <c r="D633" s="157"/>
      <c r="E633" s="157"/>
      <c r="F633" s="157"/>
      <c r="G633" s="157"/>
      <c r="H633" s="157"/>
      <c r="I633" s="157"/>
      <c r="J633" s="157"/>
    </row>
    <row r="634" spans="1:10" x14ac:dyDescent="0.2">
      <c r="A634" s="157"/>
      <c r="B634" s="157"/>
      <c r="C634" s="157"/>
      <c r="D634" s="157"/>
      <c r="E634" s="157"/>
      <c r="F634" s="157"/>
      <c r="G634" s="157"/>
      <c r="H634" s="157"/>
      <c r="I634" s="157"/>
      <c r="J634" s="157"/>
    </row>
    <row r="635" spans="1:10" x14ac:dyDescent="0.2">
      <c r="A635" s="157"/>
      <c r="B635" s="157"/>
      <c r="C635" s="157"/>
      <c r="D635" s="157"/>
      <c r="E635" s="157"/>
      <c r="F635" s="157"/>
      <c r="G635" s="157"/>
      <c r="H635" s="157"/>
      <c r="I635" s="157"/>
      <c r="J635" s="157"/>
    </row>
    <row r="636" spans="1:10" x14ac:dyDescent="0.2">
      <c r="A636" s="157"/>
      <c r="B636" s="157"/>
      <c r="C636" s="157"/>
      <c r="D636" s="157"/>
      <c r="E636" s="157"/>
      <c r="F636" s="157"/>
      <c r="G636" s="157"/>
      <c r="H636" s="157"/>
      <c r="I636" s="157"/>
      <c r="J636" s="157"/>
    </row>
    <row r="637" spans="1:10" x14ac:dyDescent="0.2">
      <c r="A637" s="157"/>
      <c r="B637" s="157"/>
      <c r="C637" s="157"/>
      <c r="D637" s="157"/>
      <c r="E637" s="157"/>
      <c r="F637" s="157"/>
      <c r="G637" s="157"/>
      <c r="H637" s="157"/>
      <c r="I637" s="157"/>
      <c r="J637" s="157"/>
    </row>
    <row r="638" spans="1:10" x14ac:dyDescent="0.2">
      <c r="A638" s="157"/>
      <c r="B638" s="157"/>
      <c r="C638" s="157"/>
      <c r="D638" s="157"/>
      <c r="E638" s="157"/>
      <c r="F638" s="157"/>
      <c r="G638" s="157"/>
      <c r="H638" s="157"/>
      <c r="I638" s="157"/>
      <c r="J638" s="157"/>
    </row>
    <row r="639" spans="1:10" x14ac:dyDescent="0.2">
      <c r="A639" s="157"/>
      <c r="B639" s="157"/>
      <c r="C639" s="157"/>
      <c r="D639" s="157"/>
      <c r="E639" s="157"/>
      <c r="F639" s="157"/>
      <c r="G639" s="157"/>
      <c r="H639" s="157"/>
      <c r="I639" s="157"/>
      <c r="J639" s="157"/>
    </row>
    <row r="640" spans="1:10" x14ac:dyDescent="0.2">
      <c r="A640" s="157"/>
      <c r="B640" s="157"/>
      <c r="C640" s="157"/>
      <c r="D640" s="157"/>
      <c r="E640" s="157"/>
      <c r="F640" s="157"/>
      <c r="G640" s="157"/>
      <c r="H640" s="157"/>
      <c r="I640" s="157"/>
      <c r="J640" s="157"/>
    </row>
    <row r="641" spans="1:10" x14ac:dyDescent="0.2">
      <c r="A641" s="157"/>
      <c r="B641" s="157"/>
      <c r="C641" s="157"/>
      <c r="D641" s="157"/>
      <c r="E641" s="157"/>
      <c r="F641" s="157"/>
      <c r="G641" s="157"/>
      <c r="H641" s="157"/>
      <c r="I641" s="157"/>
      <c r="J641" s="157"/>
    </row>
    <row r="642" spans="1:10" x14ac:dyDescent="0.2">
      <c r="A642" s="157"/>
      <c r="B642" s="157"/>
      <c r="C642" s="157"/>
      <c r="D642" s="157"/>
      <c r="E642" s="157"/>
      <c r="F642" s="157"/>
      <c r="G642" s="157"/>
      <c r="H642" s="157"/>
      <c r="I642" s="157"/>
      <c r="J642" s="157"/>
    </row>
    <row r="643" spans="1:10" x14ac:dyDescent="0.2">
      <c r="A643" s="157"/>
      <c r="B643" s="157"/>
      <c r="C643" s="157"/>
      <c r="D643" s="157"/>
      <c r="E643" s="157"/>
      <c r="F643" s="157"/>
      <c r="G643" s="157"/>
      <c r="H643" s="157"/>
      <c r="I643" s="157"/>
      <c r="J643" s="157"/>
    </row>
    <row r="644" spans="1:10" x14ac:dyDescent="0.2">
      <c r="A644" s="157"/>
      <c r="B644" s="157"/>
      <c r="C644" s="157"/>
      <c r="D644" s="157"/>
      <c r="E644" s="157"/>
      <c r="F644" s="157"/>
      <c r="G644" s="157"/>
      <c r="H644" s="157"/>
      <c r="I644" s="157"/>
      <c r="J644" s="157"/>
    </row>
    <row r="645" spans="1:10" x14ac:dyDescent="0.2">
      <c r="A645" s="157"/>
      <c r="B645" s="157"/>
      <c r="C645" s="157"/>
      <c r="D645" s="157"/>
      <c r="E645" s="157"/>
      <c r="F645" s="157"/>
      <c r="G645" s="157"/>
      <c r="H645" s="157"/>
      <c r="I645" s="157"/>
      <c r="J645" s="157"/>
    </row>
    <row r="646" spans="1:10" x14ac:dyDescent="0.2">
      <c r="A646" s="157"/>
      <c r="B646" s="157"/>
      <c r="C646" s="157"/>
      <c r="D646" s="157"/>
      <c r="E646" s="157"/>
      <c r="F646" s="157"/>
      <c r="G646" s="157"/>
      <c r="H646" s="157"/>
      <c r="I646" s="157"/>
      <c r="J646" s="157"/>
    </row>
    <row r="647" spans="1:10" x14ac:dyDescent="0.2">
      <c r="A647" s="157"/>
      <c r="B647" s="157"/>
      <c r="C647" s="157"/>
      <c r="D647" s="157"/>
      <c r="E647" s="157"/>
      <c r="F647" s="157"/>
      <c r="G647" s="157"/>
      <c r="H647" s="157"/>
      <c r="I647" s="157"/>
      <c r="J647" s="157"/>
    </row>
    <row r="648" spans="1:10" x14ac:dyDescent="0.2">
      <c r="A648" s="157"/>
      <c r="B648" s="157"/>
      <c r="C648" s="157"/>
      <c r="D648" s="157"/>
      <c r="E648" s="157"/>
      <c r="F648" s="157"/>
      <c r="G648" s="157"/>
      <c r="H648" s="157"/>
      <c r="I648" s="157"/>
      <c r="J648" s="157"/>
    </row>
    <row r="649" spans="1:10" x14ac:dyDescent="0.2">
      <c r="A649" s="157"/>
      <c r="B649" s="157"/>
      <c r="C649" s="157"/>
      <c r="D649" s="157"/>
      <c r="E649" s="157"/>
      <c r="F649" s="157"/>
      <c r="G649" s="157"/>
      <c r="H649" s="157"/>
      <c r="I649" s="157"/>
      <c r="J649" s="157"/>
    </row>
    <row r="650" spans="1:10" x14ac:dyDescent="0.2">
      <c r="A650" s="157"/>
      <c r="B650" s="157"/>
      <c r="C650" s="157"/>
      <c r="D650" s="157"/>
      <c r="E650" s="157"/>
      <c r="F650" s="157"/>
      <c r="G650" s="157"/>
      <c r="H650" s="157"/>
      <c r="I650" s="157"/>
      <c r="J650" s="157"/>
    </row>
    <row r="651" spans="1:10" x14ac:dyDescent="0.2">
      <c r="A651" s="157"/>
      <c r="B651" s="157"/>
      <c r="C651" s="157"/>
      <c r="D651" s="157"/>
      <c r="E651" s="157"/>
      <c r="F651" s="157"/>
      <c r="G651" s="157"/>
      <c r="H651" s="157"/>
      <c r="I651" s="157"/>
      <c r="J651" s="157"/>
    </row>
    <row r="652" spans="1:10" x14ac:dyDescent="0.2">
      <c r="A652" s="157"/>
      <c r="B652" s="157"/>
      <c r="C652" s="157"/>
      <c r="D652" s="157"/>
      <c r="E652" s="157"/>
      <c r="F652" s="157"/>
      <c r="G652" s="157"/>
      <c r="H652" s="157"/>
      <c r="I652" s="157"/>
      <c r="J652" s="157"/>
    </row>
    <row r="653" spans="1:10" x14ac:dyDescent="0.2">
      <c r="A653" s="157"/>
      <c r="B653" s="157"/>
      <c r="C653" s="157"/>
      <c r="D653" s="157"/>
      <c r="E653" s="157"/>
      <c r="F653" s="157"/>
      <c r="G653" s="157"/>
      <c r="H653" s="157"/>
      <c r="I653" s="157"/>
      <c r="J653" s="157"/>
    </row>
    <row r="654" spans="1:10" x14ac:dyDescent="0.2">
      <c r="A654" s="157"/>
      <c r="B654" s="157"/>
      <c r="C654" s="157"/>
      <c r="D654" s="157"/>
      <c r="E654" s="157"/>
      <c r="F654" s="157"/>
      <c r="G654" s="157"/>
      <c r="H654" s="157"/>
      <c r="I654" s="157"/>
      <c r="J654" s="157"/>
    </row>
    <row r="655" spans="1:10" x14ac:dyDescent="0.2">
      <c r="A655" s="157"/>
      <c r="B655" s="157"/>
      <c r="C655" s="157"/>
      <c r="D655" s="157"/>
      <c r="E655" s="157"/>
      <c r="F655" s="157"/>
      <c r="G655" s="157"/>
      <c r="H655" s="157"/>
      <c r="I655" s="157"/>
      <c r="J655" s="157"/>
    </row>
    <row r="656" spans="1:10" x14ac:dyDescent="0.2">
      <c r="A656" s="157"/>
      <c r="B656" s="157"/>
      <c r="C656" s="157"/>
      <c r="D656" s="157"/>
      <c r="E656" s="157"/>
      <c r="F656" s="157"/>
      <c r="G656" s="157"/>
      <c r="H656" s="157"/>
      <c r="I656" s="157"/>
      <c r="J656" s="157"/>
    </row>
    <row r="657" spans="1:10" x14ac:dyDescent="0.2">
      <c r="A657" s="157"/>
      <c r="B657" s="157"/>
      <c r="C657" s="157"/>
      <c r="D657" s="157"/>
      <c r="E657" s="157"/>
      <c r="F657" s="157"/>
      <c r="G657" s="157"/>
      <c r="H657" s="157"/>
      <c r="I657" s="157"/>
      <c r="J657" s="157"/>
    </row>
    <row r="658" spans="1:10" x14ac:dyDescent="0.2">
      <c r="A658" s="157"/>
      <c r="B658" s="157"/>
      <c r="C658" s="157"/>
      <c r="D658" s="157"/>
      <c r="E658" s="157"/>
      <c r="F658" s="157"/>
      <c r="G658" s="157"/>
      <c r="H658" s="157"/>
      <c r="I658" s="157"/>
      <c r="J658" s="157"/>
    </row>
    <row r="659" spans="1:10" x14ac:dyDescent="0.2">
      <c r="A659" s="157"/>
      <c r="B659" s="157"/>
      <c r="C659" s="157"/>
      <c r="D659" s="157"/>
      <c r="E659" s="157"/>
      <c r="F659" s="157"/>
      <c r="G659" s="157"/>
      <c r="H659" s="157"/>
      <c r="I659" s="157"/>
      <c r="J659" s="157"/>
    </row>
    <row r="660" spans="1:10" x14ac:dyDescent="0.2">
      <c r="A660" s="157"/>
      <c r="B660" s="157"/>
      <c r="C660" s="157"/>
      <c r="D660" s="157"/>
      <c r="E660" s="157"/>
      <c r="F660" s="157"/>
      <c r="G660" s="157"/>
      <c r="H660" s="157"/>
      <c r="I660" s="157"/>
      <c r="J660" s="157"/>
    </row>
    <row r="661" spans="1:10" x14ac:dyDescent="0.2">
      <c r="A661" s="157"/>
      <c r="B661" s="157"/>
      <c r="C661" s="157"/>
      <c r="D661" s="157"/>
      <c r="E661" s="157"/>
      <c r="F661" s="157"/>
      <c r="G661" s="157"/>
      <c r="H661" s="157"/>
      <c r="I661" s="157"/>
      <c r="J661" s="157"/>
    </row>
    <row r="662" spans="1:10" x14ac:dyDescent="0.2">
      <c r="A662" s="157"/>
      <c r="B662" s="157"/>
      <c r="C662" s="157"/>
      <c r="D662" s="157"/>
      <c r="E662" s="157"/>
      <c r="F662" s="157"/>
      <c r="G662" s="157"/>
      <c r="H662" s="157"/>
      <c r="I662" s="157"/>
      <c r="J662" s="157"/>
    </row>
    <row r="663" spans="1:10" x14ac:dyDescent="0.2">
      <c r="A663" s="157"/>
      <c r="B663" s="157"/>
      <c r="C663" s="157"/>
      <c r="D663" s="157"/>
      <c r="E663" s="157"/>
      <c r="F663" s="157"/>
      <c r="G663" s="157"/>
      <c r="H663" s="157"/>
      <c r="I663" s="157"/>
      <c r="J663" s="157"/>
    </row>
    <row r="664" spans="1:10" x14ac:dyDescent="0.2">
      <c r="A664" s="157"/>
      <c r="B664" s="157"/>
      <c r="C664" s="157"/>
      <c r="D664" s="157"/>
      <c r="E664" s="157"/>
      <c r="F664" s="157"/>
      <c r="G664" s="157"/>
      <c r="H664" s="157"/>
      <c r="I664" s="157"/>
      <c r="J664" s="157"/>
    </row>
    <row r="665" spans="1:10" x14ac:dyDescent="0.2">
      <c r="A665" s="157"/>
      <c r="B665" s="157"/>
      <c r="C665" s="157"/>
      <c r="D665" s="157"/>
      <c r="E665" s="157"/>
      <c r="F665" s="157"/>
      <c r="G665" s="157"/>
      <c r="H665" s="157"/>
      <c r="I665" s="157"/>
      <c r="J665" s="157"/>
    </row>
    <row r="666" spans="1:10" x14ac:dyDescent="0.2">
      <c r="A666" s="157"/>
      <c r="B666" s="157"/>
      <c r="C666" s="157"/>
      <c r="D666" s="157"/>
      <c r="E666" s="157"/>
      <c r="F666" s="157"/>
      <c r="G666" s="157"/>
      <c r="H666" s="157"/>
      <c r="I666" s="157"/>
      <c r="J666" s="157"/>
    </row>
    <row r="667" spans="1:10" x14ac:dyDescent="0.2">
      <c r="A667" s="157"/>
      <c r="B667" s="157"/>
      <c r="C667" s="157"/>
      <c r="D667" s="157"/>
      <c r="E667" s="157"/>
      <c r="F667" s="157"/>
      <c r="G667" s="157"/>
      <c r="H667" s="157"/>
      <c r="I667" s="157"/>
      <c r="J667" s="157"/>
    </row>
    <row r="668" spans="1:10" x14ac:dyDescent="0.2">
      <c r="A668" s="157"/>
      <c r="B668" s="157"/>
      <c r="C668" s="157"/>
      <c r="D668" s="157"/>
      <c r="E668" s="157"/>
      <c r="F668" s="157"/>
      <c r="G668" s="157"/>
      <c r="H668" s="157"/>
      <c r="I668" s="157"/>
      <c r="J668" s="157"/>
    </row>
    <row r="669" spans="1:10" x14ac:dyDescent="0.2">
      <c r="A669" s="157"/>
      <c r="B669" s="157"/>
      <c r="C669" s="157"/>
      <c r="D669" s="157"/>
      <c r="E669" s="157"/>
      <c r="F669" s="157"/>
      <c r="G669" s="157"/>
      <c r="H669" s="157"/>
      <c r="I669" s="157"/>
      <c r="J669" s="157"/>
    </row>
    <row r="670" spans="1:10" x14ac:dyDescent="0.2">
      <c r="A670" s="157"/>
      <c r="B670" s="157"/>
      <c r="C670" s="157"/>
      <c r="D670" s="157"/>
      <c r="E670" s="157"/>
      <c r="F670" s="157"/>
      <c r="G670" s="157"/>
      <c r="H670" s="157"/>
      <c r="I670" s="157"/>
      <c r="J670" s="157"/>
    </row>
    <row r="671" spans="1:10" x14ac:dyDescent="0.2">
      <c r="A671" s="157"/>
      <c r="B671" s="157"/>
      <c r="C671" s="157"/>
      <c r="D671" s="157"/>
      <c r="E671" s="157"/>
      <c r="F671" s="157"/>
      <c r="G671" s="157"/>
      <c r="H671" s="157"/>
      <c r="I671" s="157"/>
      <c r="J671" s="157"/>
    </row>
    <row r="672" spans="1:10" x14ac:dyDescent="0.2">
      <c r="A672" s="157"/>
      <c r="B672" s="157"/>
      <c r="C672" s="157"/>
      <c r="D672" s="157"/>
      <c r="E672" s="157"/>
      <c r="F672" s="157"/>
      <c r="G672" s="157"/>
      <c r="H672" s="157"/>
      <c r="I672" s="157"/>
      <c r="J672" s="157"/>
    </row>
    <row r="673" spans="1:10" x14ac:dyDescent="0.2">
      <c r="A673" s="157"/>
      <c r="B673" s="157"/>
      <c r="C673" s="157"/>
      <c r="D673" s="157"/>
      <c r="E673" s="157"/>
      <c r="F673" s="157"/>
      <c r="G673" s="157"/>
      <c r="H673" s="157"/>
      <c r="I673" s="157"/>
      <c r="J673" s="157"/>
    </row>
    <row r="674" spans="1:10" x14ac:dyDescent="0.2">
      <c r="A674" s="157"/>
      <c r="B674" s="157"/>
      <c r="C674" s="157"/>
      <c r="D674" s="157"/>
      <c r="E674" s="157"/>
      <c r="F674" s="157"/>
      <c r="G674" s="157"/>
      <c r="H674" s="157"/>
      <c r="I674" s="157"/>
      <c r="J674" s="157"/>
    </row>
    <row r="675" spans="1:10" x14ac:dyDescent="0.2">
      <c r="A675" s="157"/>
      <c r="B675" s="157"/>
      <c r="C675" s="157"/>
      <c r="D675" s="157"/>
      <c r="E675" s="157"/>
      <c r="F675" s="157"/>
      <c r="G675" s="157"/>
      <c r="H675" s="157"/>
      <c r="I675" s="157"/>
      <c r="J675" s="157"/>
    </row>
    <row r="676" spans="1:10" x14ac:dyDescent="0.2">
      <c r="A676" s="157"/>
      <c r="B676" s="157"/>
      <c r="C676" s="157"/>
      <c r="D676" s="157"/>
      <c r="E676" s="157"/>
      <c r="F676" s="157"/>
      <c r="G676" s="157"/>
      <c r="H676" s="157"/>
      <c r="I676" s="157"/>
      <c r="J676" s="157"/>
    </row>
    <row r="677" spans="1:10" x14ac:dyDescent="0.2">
      <c r="A677" s="157"/>
      <c r="B677" s="157"/>
      <c r="C677" s="157"/>
      <c r="D677" s="157"/>
      <c r="E677" s="157"/>
      <c r="F677" s="157"/>
      <c r="G677" s="157"/>
      <c r="H677" s="157"/>
      <c r="I677" s="157"/>
      <c r="J677" s="157"/>
    </row>
    <row r="678" spans="1:10" x14ac:dyDescent="0.2">
      <c r="A678" s="157"/>
      <c r="B678" s="157"/>
      <c r="C678" s="157"/>
      <c r="D678" s="157"/>
      <c r="E678" s="157"/>
      <c r="F678" s="157"/>
      <c r="G678" s="157"/>
      <c r="H678" s="157"/>
      <c r="I678" s="157"/>
      <c r="J678" s="157"/>
    </row>
    <row r="679" spans="1:10" x14ac:dyDescent="0.2">
      <c r="A679" s="157"/>
      <c r="B679" s="157"/>
      <c r="C679" s="157"/>
      <c r="D679" s="157"/>
      <c r="E679" s="157"/>
      <c r="F679" s="157"/>
      <c r="G679" s="157"/>
      <c r="H679" s="157"/>
      <c r="I679" s="157"/>
      <c r="J679" s="157"/>
    </row>
    <row r="680" spans="1:10" x14ac:dyDescent="0.2">
      <c r="A680" s="157"/>
      <c r="B680" s="157"/>
      <c r="C680" s="157"/>
      <c r="D680" s="157"/>
      <c r="E680" s="157"/>
      <c r="F680" s="157"/>
      <c r="G680" s="157"/>
      <c r="H680" s="157"/>
      <c r="I680" s="157"/>
      <c r="J680" s="157"/>
    </row>
    <row r="681" spans="1:10" x14ac:dyDescent="0.2">
      <c r="A681" s="157"/>
      <c r="B681" s="157"/>
      <c r="C681" s="157"/>
      <c r="D681" s="157"/>
      <c r="E681" s="157"/>
      <c r="F681" s="157"/>
      <c r="G681" s="157"/>
      <c r="H681" s="157"/>
      <c r="I681" s="157"/>
      <c r="J681" s="157"/>
    </row>
    <row r="682" spans="1:10" x14ac:dyDescent="0.2">
      <c r="A682" s="157"/>
      <c r="B682" s="157"/>
      <c r="C682" s="157"/>
      <c r="D682" s="157"/>
      <c r="E682" s="157"/>
      <c r="F682" s="157"/>
      <c r="G682" s="157"/>
      <c r="H682" s="157"/>
      <c r="I682" s="157"/>
      <c r="J682" s="157"/>
    </row>
    <row r="683" spans="1:10" x14ac:dyDescent="0.2">
      <c r="A683" s="157"/>
      <c r="B683" s="157"/>
      <c r="C683" s="157"/>
      <c r="D683" s="157"/>
      <c r="E683" s="157"/>
      <c r="F683" s="157"/>
      <c r="G683" s="157"/>
      <c r="H683" s="157"/>
      <c r="I683" s="157"/>
      <c r="J683" s="157"/>
    </row>
    <row r="684" spans="1:10" x14ac:dyDescent="0.2">
      <c r="A684" s="157"/>
      <c r="B684" s="157"/>
      <c r="C684" s="157"/>
      <c r="D684" s="157"/>
      <c r="E684" s="157"/>
      <c r="F684" s="157"/>
      <c r="G684" s="157"/>
      <c r="H684" s="157"/>
      <c r="I684" s="157"/>
      <c r="J684" s="157"/>
    </row>
    <row r="685" spans="1:10" x14ac:dyDescent="0.2">
      <c r="A685" s="157"/>
      <c r="B685" s="157"/>
      <c r="C685" s="157"/>
      <c r="D685" s="157"/>
      <c r="E685" s="157"/>
      <c r="F685" s="157"/>
      <c r="G685" s="157"/>
      <c r="H685" s="157"/>
      <c r="I685" s="157"/>
      <c r="J685" s="157"/>
    </row>
    <row r="686" spans="1:10" x14ac:dyDescent="0.2">
      <c r="A686" s="157"/>
      <c r="B686" s="157"/>
      <c r="C686" s="157"/>
      <c r="D686" s="157"/>
      <c r="E686" s="157"/>
      <c r="F686" s="157"/>
      <c r="G686" s="157"/>
      <c r="H686" s="157"/>
      <c r="I686" s="157"/>
      <c r="J686" s="157"/>
    </row>
    <row r="687" spans="1:10" x14ac:dyDescent="0.2">
      <c r="A687" s="157"/>
      <c r="B687" s="157"/>
      <c r="C687" s="157"/>
      <c r="D687" s="157"/>
      <c r="E687" s="157"/>
      <c r="F687" s="157"/>
      <c r="G687" s="157"/>
      <c r="H687" s="157"/>
      <c r="I687" s="157"/>
      <c r="J687" s="157"/>
    </row>
    <row r="688" spans="1:10" x14ac:dyDescent="0.2">
      <c r="A688" s="157"/>
      <c r="B688" s="157"/>
      <c r="C688" s="157"/>
      <c r="D688" s="157"/>
      <c r="E688" s="157"/>
      <c r="F688" s="157"/>
      <c r="G688" s="157"/>
      <c r="H688" s="157"/>
      <c r="I688" s="157"/>
      <c r="J688" s="157"/>
    </row>
    <row r="689" spans="1:10" x14ac:dyDescent="0.2">
      <c r="A689" s="157"/>
      <c r="B689" s="157"/>
      <c r="C689" s="157"/>
      <c r="D689" s="157"/>
      <c r="E689" s="157"/>
      <c r="F689" s="157"/>
      <c r="G689" s="157"/>
      <c r="H689" s="157"/>
      <c r="I689" s="157"/>
      <c r="J689" s="157"/>
    </row>
    <row r="690" spans="1:10" x14ac:dyDescent="0.2">
      <c r="A690" s="157"/>
      <c r="B690" s="157"/>
      <c r="C690" s="157"/>
      <c r="D690" s="157"/>
      <c r="E690" s="157"/>
      <c r="F690" s="157"/>
      <c r="G690" s="157"/>
      <c r="H690" s="157"/>
      <c r="I690" s="157"/>
      <c r="J690" s="157"/>
    </row>
    <row r="691" spans="1:10" x14ac:dyDescent="0.2">
      <c r="A691" s="157"/>
      <c r="B691" s="157"/>
      <c r="C691" s="157"/>
      <c r="D691" s="157"/>
      <c r="E691" s="157"/>
      <c r="F691" s="157"/>
      <c r="G691" s="157"/>
      <c r="H691" s="157"/>
      <c r="I691" s="157"/>
      <c r="J691" s="157"/>
    </row>
    <row r="692" spans="1:10" x14ac:dyDescent="0.2">
      <c r="A692" s="157"/>
      <c r="B692" s="157"/>
      <c r="C692" s="157"/>
      <c r="D692" s="157"/>
      <c r="E692" s="157"/>
      <c r="F692" s="157"/>
      <c r="G692" s="157"/>
      <c r="H692" s="157"/>
      <c r="I692" s="157"/>
      <c r="J692" s="157"/>
    </row>
    <row r="693" spans="1:10" x14ac:dyDescent="0.2">
      <c r="A693" s="157"/>
      <c r="B693" s="157"/>
      <c r="C693" s="157"/>
      <c r="D693" s="157"/>
      <c r="E693" s="157"/>
      <c r="F693" s="157"/>
      <c r="G693" s="157"/>
      <c r="H693" s="157"/>
      <c r="I693" s="157"/>
      <c r="J693" s="157"/>
    </row>
    <row r="694" spans="1:10" x14ac:dyDescent="0.2">
      <c r="A694" s="157"/>
      <c r="B694" s="157"/>
      <c r="C694" s="157"/>
      <c r="D694" s="157"/>
      <c r="E694" s="157"/>
      <c r="F694" s="157"/>
      <c r="G694" s="157"/>
      <c r="H694" s="157"/>
      <c r="I694" s="157"/>
      <c r="J694" s="157"/>
    </row>
    <row r="695" spans="1:10" x14ac:dyDescent="0.2">
      <c r="A695" s="157"/>
      <c r="B695" s="157"/>
      <c r="C695" s="157"/>
      <c r="D695" s="157"/>
      <c r="E695" s="157"/>
      <c r="F695" s="157"/>
      <c r="G695" s="157"/>
      <c r="H695" s="157"/>
      <c r="I695" s="157"/>
      <c r="J695" s="157"/>
    </row>
    <row r="696" spans="1:10" x14ac:dyDescent="0.2">
      <c r="A696" s="157"/>
      <c r="B696" s="157"/>
      <c r="C696" s="157"/>
      <c r="D696" s="157"/>
      <c r="E696" s="157"/>
      <c r="F696" s="157"/>
      <c r="G696" s="157"/>
      <c r="H696" s="157"/>
      <c r="I696" s="157"/>
      <c r="J696" s="157"/>
    </row>
    <row r="697" spans="1:10" x14ac:dyDescent="0.2">
      <c r="A697" s="157"/>
      <c r="B697" s="157"/>
      <c r="C697" s="157"/>
      <c r="D697" s="157"/>
      <c r="E697" s="157"/>
      <c r="F697" s="157"/>
      <c r="G697" s="157"/>
      <c r="H697" s="157"/>
      <c r="I697" s="157"/>
      <c r="J697" s="157"/>
    </row>
    <row r="698" spans="1:10" x14ac:dyDescent="0.2">
      <c r="A698" s="157"/>
      <c r="B698" s="157"/>
      <c r="C698" s="157"/>
      <c r="D698" s="157"/>
      <c r="E698" s="157"/>
      <c r="F698" s="157"/>
      <c r="G698" s="157"/>
      <c r="H698" s="157"/>
      <c r="I698" s="157"/>
      <c r="J698" s="157"/>
    </row>
    <row r="699" spans="1:10" x14ac:dyDescent="0.2">
      <c r="A699" s="157"/>
      <c r="B699" s="157"/>
      <c r="C699" s="157"/>
      <c r="D699" s="157"/>
      <c r="E699" s="157"/>
      <c r="F699" s="157"/>
      <c r="G699" s="157"/>
      <c r="H699" s="157"/>
      <c r="I699" s="157"/>
      <c r="J699" s="157"/>
    </row>
    <row r="700" spans="1:10" x14ac:dyDescent="0.2">
      <c r="A700" s="157"/>
      <c r="B700" s="157"/>
      <c r="C700" s="157"/>
      <c r="D700" s="157"/>
      <c r="E700" s="157"/>
      <c r="F700" s="157"/>
      <c r="G700" s="157"/>
      <c r="H700" s="157"/>
      <c r="I700" s="157"/>
      <c r="J700" s="157"/>
    </row>
    <row r="701" spans="1:10" x14ac:dyDescent="0.2">
      <c r="A701" s="157"/>
      <c r="B701" s="157"/>
      <c r="C701" s="157"/>
      <c r="D701" s="157"/>
      <c r="E701" s="157"/>
      <c r="F701" s="157"/>
      <c r="G701" s="157"/>
      <c r="H701" s="157"/>
      <c r="I701" s="157"/>
      <c r="J701" s="157"/>
    </row>
    <row r="702" spans="1:10" x14ac:dyDescent="0.2">
      <c r="A702" s="157"/>
      <c r="B702" s="157"/>
      <c r="C702" s="157"/>
      <c r="D702" s="157"/>
      <c r="E702" s="157"/>
      <c r="F702" s="157"/>
      <c r="G702" s="157"/>
      <c r="H702" s="157"/>
      <c r="I702" s="157"/>
      <c r="J702" s="157"/>
    </row>
    <row r="703" spans="1:10" x14ac:dyDescent="0.2">
      <c r="A703" s="157"/>
      <c r="B703" s="157"/>
      <c r="C703" s="157"/>
      <c r="D703" s="157"/>
      <c r="E703" s="157"/>
      <c r="F703" s="157"/>
      <c r="G703" s="157"/>
      <c r="H703" s="157"/>
      <c r="I703" s="157"/>
      <c r="J703" s="157"/>
    </row>
    <row r="704" spans="1:10" x14ac:dyDescent="0.2">
      <c r="A704" s="157"/>
      <c r="B704" s="157"/>
      <c r="C704" s="157"/>
      <c r="D704" s="157"/>
      <c r="E704" s="157"/>
      <c r="F704" s="157"/>
      <c r="G704" s="157"/>
      <c r="H704" s="157"/>
      <c r="I704" s="157"/>
      <c r="J704" s="157"/>
    </row>
    <row r="705" spans="1:10" x14ac:dyDescent="0.2">
      <c r="A705" s="157"/>
      <c r="B705" s="157"/>
      <c r="C705" s="157"/>
      <c r="D705" s="157"/>
      <c r="E705" s="157"/>
      <c r="F705" s="157"/>
      <c r="G705" s="157"/>
      <c r="H705" s="157"/>
      <c r="I705" s="157"/>
      <c r="J705" s="157"/>
    </row>
    <row r="706" spans="1:10" x14ac:dyDescent="0.2">
      <c r="A706" s="157"/>
      <c r="B706" s="157"/>
      <c r="C706" s="157"/>
      <c r="D706" s="157"/>
      <c r="E706" s="157"/>
      <c r="F706" s="157"/>
      <c r="G706" s="157"/>
      <c r="H706" s="157"/>
      <c r="I706" s="157"/>
      <c r="J706" s="157"/>
    </row>
    <row r="707" spans="1:10" x14ac:dyDescent="0.2">
      <c r="A707" s="157"/>
      <c r="B707" s="157"/>
      <c r="C707" s="157"/>
      <c r="D707" s="157"/>
      <c r="E707" s="157"/>
      <c r="F707" s="157"/>
      <c r="G707" s="157"/>
      <c r="H707" s="157"/>
      <c r="I707" s="157"/>
      <c r="J707" s="157"/>
    </row>
    <row r="708" spans="1:10" x14ac:dyDescent="0.2">
      <c r="A708" s="157"/>
      <c r="B708" s="157"/>
      <c r="C708" s="157"/>
      <c r="D708" s="157"/>
      <c r="E708" s="157"/>
      <c r="F708" s="157"/>
      <c r="G708" s="157"/>
      <c r="H708" s="157"/>
      <c r="I708" s="157"/>
      <c r="J708" s="157"/>
    </row>
    <row r="709" spans="1:10" x14ac:dyDescent="0.2">
      <c r="A709" s="157"/>
      <c r="B709" s="157"/>
      <c r="C709" s="157"/>
      <c r="D709" s="157"/>
      <c r="E709" s="157"/>
      <c r="F709" s="157"/>
      <c r="G709" s="157"/>
      <c r="H709" s="157"/>
      <c r="I709" s="157"/>
      <c r="J709" s="157"/>
    </row>
    <row r="710" spans="1:10" x14ac:dyDescent="0.2">
      <c r="A710" s="157"/>
      <c r="B710" s="157"/>
      <c r="C710" s="157"/>
      <c r="D710" s="157"/>
      <c r="E710" s="157"/>
      <c r="F710" s="157"/>
      <c r="G710" s="157"/>
      <c r="H710" s="157"/>
      <c r="I710" s="157"/>
      <c r="J710" s="157"/>
    </row>
    <row r="711" spans="1:10" x14ac:dyDescent="0.2">
      <c r="A711" s="157"/>
      <c r="B711" s="157"/>
      <c r="C711" s="157"/>
      <c r="D711" s="157"/>
      <c r="E711" s="157"/>
      <c r="F711" s="157"/>
      <c r="G711" s="157"/>
      <c r="H711" s="157"/>
      <c r="I711" s="157"/>
      <c r="J711" s="157"/>
    </row>
    <row r="712" spans="1:10" x14ac:dyDescent="0.2">
      <c r="A712" s="157"/>
      <c r="B712" s="157"/>
      <c r="C712" s="157"/>
      <c r="D712" s="157"/>
      <c r="E712" s="157"/>
      <c r="F712" s="157"/>
      <c r="G712" s="157"/>
      <c r="H712" s="157"/>
      <c r="I712" s="157"/>
      <c r="J712" s="157"/>
    </row>
    <row r="713" spans="1:10" x14ac:dyDescent="0.2">
      <c r="A713" s="157"/>
      <c r="B713" s="157"/>
      <c r="C713" s="157"/>
      <c r="D713" s="157"/>
      <c r="E713" s="157"/>
      <c r="F713" s="157"/>
      <c r="G713" s="157"/>
      <c r="H713" s="157"/>
      <c r="I713" s="157"/>
      <c r="J713" s="157"/>
    </row>
    <row r="714" spans="1:10" x14ac:dyDescent="0.2">
      <c r="A714" s="157"/>
      <c r="B714" s="157"/>
      <c r="C714" s="157"/>
      <c r="D714" s="157"/>
      <c r="E714" s="157"/>
      <c r="F714" s="157"/>
      <c r="G714" s="157"/>
      <c r="H714" s="157"/>
      <c r="I714" s="157"/>
      <c r="J714" s="157"/>
    </row>
    <row r="715" spans="1:10" x14ac:dyDescent="0.2">
      <c r="A715" s="157"/>
      <c r="B715" s="157"/>
      <c r="C715" s="157"/>
      <c r="D715" s="157"/>
      <c r="E715" s="157"/>
      <c r="F715" s="157"/>
      <c r="G715" s="157"/>
      <c r="H715" s="157"/>
      <c r="I715" s="157"/>
      <c r="J715" s="157"/>
    </row>
    <row r="716" spans="1:10" x14ac:dyDescent="0.2">
      <c r="A716" s="157"/>
      <c r="B716" s="157"/>
      <c r="C716" s="157"/>
      <c r="D716" s="157"/>
      <c r="E716" s="157"/>
      <c r="F716" s="157"/>
      <c r="G716" s="157"/>
      <c r="H716" s="157"/>
      <c r="I716" s="157"/>
      <c r="J716" s="157"/>
    </row>
    <row r="717" spans="1:10" x14ac:dyDescent="0.2">
      <c r="A717" s="157"/>
      <c r="B717" s="157"/>
      <c r="C717" s="157"/>
      <c r="D717" s="157"/>
      <c r="E717" s="157"/>
      <c r="F717" s="157"/>
      <c r="G717" s="157"/>
      <c r="H717" s="157"/>
      <c r="I717" s="157"/>
      <c r="J717" s="157"/>
    </row>
    <row r="718" spans="1:10" x14ac:dyDescent="0.2">
      <c r="A718" s="157"/>
      <c r="B718" s="157"/>
      <c r="C718" s="157"/>
      <c r="D718" s="157"/>
      <c r="E718" s="157"/>
      <c r="F718" s="157"/>
      <c r="G718" s="157"/>
      <c r="H718" s="157"/>
      <c r="I718" s="157"/>
      <c r="J718" s="157"/>
    </row>
    <row r="719" spans="1:10" x14ac:dyDescent="0.2">
      <c r="A719" s="157"/>
      <c r="B719" s="157"/>
      <c r="C719" s="157"/>
      <c r="D719" s="157"/>
      <c r="E719" s="157"/>
      <c r="F719" s="157"/>
      <c r="G719" s="157"/>
      <c r="H719" s="157"/>
      <c r="I719" s="157"/>
      <c r="J719" s="157"/>
    </row>
    <row r="720" spans="1:10" x14ac:dyDescent="0.2">
      <c r="A720" s="157"/>
      <c r="B720" s="157"/>
      <c r="C720" s="157"/>
      <c r="D720" s="157"/>
      <c r="E720" s="157"/>
      <c r="F720" s="157"/>
      <c r="G720" s="157"/>
      <c r="H720" s="157"/>
      <c r="I720" s="157"/>
      <c r="J720" s="157"/>
    </row>
    <row r="721" spans="1:10" x14ac:dyDescent="0.2">
      <c r="A721" s="157"/>
      <c r="B721" s="157"/>
      <c r="C721" s="157"/>
      <c r="D721" s="157"/>
      <c r="E721" s="157"/>
      <c r="F721" s="157"/>
      <c r="G721" s="157"/>
      <c r="H721" s="157"/>
      <c r="I721" s="157"/>
      <c r="J721" s="157"/>
    </row>
    <row r="722" spans="1:10" x14ac:dyDescent="0.2">
      <c r="A722" s="157"/>
      <c r="B722" s="157"/>
      <c r="C722" s="157"/>
      <c r="D722" s="157"/>
      <c r="E722" s="157"/>
      <c r="F722" s="157"/>
      <c r="G722" s="157"/>
      <c r="H722" s="157"/>
      <c r="I722" s="157"/>
      <c r="J722" s="157"/>
    </row>
    <row r="723" spans="1:10" x14ac:dyDescent="0.2">
      <c r="A723" s="157"/>
      <c r="B723" s="157"/>
      <c r="C723" s="157"/>
      <c r="D723" s="157"/>
      <c r="E723" s="157"/>
      <c r="F723" s="157"/>
      <c r="G723" s="157"/>
      <c r="H723" s="157"/>
      <c r="I723" s="157"/>
      <c r="J723" s="157"/>
    </row>
    <row r="724" spans="1:10" x14ac:dyDescent="0.2">
      <c r="A724" s="157"/>
      <c r="B724" s="157"/>
      <c r="C724" s="157"/>
      <c r="D724" s="157"/>
      <c r="E724" s="157"/>
      <c r="F724" s="157"/>
      <c r="G724" s="157"/>
      <c r="H724" s="157"/>
      <c r="I724" s="157"/>
      <c r="J724" s="157"/>
    </row>
    <row r="725" spans="1:10" x14ac:dyDescent="0.2">
      <c r="A725" s="157"/>
      <c r="B725" s="157"/>
      <c r="C725" s="157"/>
      <c r="D725" s="157"/>
      <c r="E725" s="157"/>
      <c r="F725" s="157"/>
      <c r="G725" s="157"/>
      <c r="H725" s="157"/>
      <c r="I725" s="157"/>
      <c r="J725" s="157"/>
    </row>
    <row r="726" spans="1:10" x14ac:dyDescent="0.2">
      <c r="A726" s="157"/>
      <c r="B726" s="157"/>
      <c r="C726" s="157"/>
      <c r="D726" s="157"/>
      <c r="E726" s="157"/>
      <c r="F726" s="157"/>
      <c r="G726" s="157"/>
      <c r="H726" s="157"/>
      <c r="I726" s="157"/>
      <c r="J726" s="157"/>
    </row>
    <row r="727" spans="1:10" x14ac:dyDescent="0.2">
      <c r="A727" s="157"/>
      <c r="B727" s="157"/>
      <c r="C727" s="157"/>
      <c r="D727" s="157"/>
      <c r="E727" s="157"/>
      <c r="F727" s="157"/>
      <c r="G727" s="157"/>
      <c r="H727" s="157"/>
      <c r="I727" s="157"/>
      <c r="J727" s="157"/>
    </row>
    <row r="728" spans="1:10" x14ac:dyDescent="0.2">
      <c r="A728" s="157"/>
      <c r="B728" s="157"/>
      <c r="C728" s="157"/>
      <c r="D728" s="157"/>
      <c r="E728" s="157"/>
      <c r="F728" s="157"/>
      <c r="G728" s="157"/>
      <c r="H728" s="157"/>
      <c r="I728" s="157"/>
      <c r="J728" s="157"/>
    </row>
    <row r="729" spans="1:10" x14ac:dyDescent="0.2">
      <c r="A729" s="157"/>
      <c r="B729" s="157"/>
      <c r="C729" s="157"/>
      <c r="D729" s="157"/>
      <c r="E729" s="157"/>
      <c r="F729" s="157"/>
      <c r="G729" s="157"/>
      <c r="H729" s="157"/>
      <c r="I729" s="157"/>
      <c r="J729" s="157"/>
    </row>
    <row r="730" spans="1:10" x14ac:dyDescent="0.2">
      <c r="A730" s="157"/>
      <c r="B730" s="157"/>
      <c r="C730" s="157"/>
      <c r="D730" s="157"/>
      <c r="E730" s="157"/>
      <c r="F730" s="157"/>
      <c r="G730" s="157"/>
      <c r="H730" s="157"/>
      <c r="I730" s="157"/>
      <c r="J730" s="157"/>
    </row>
    <row r="731" spans="1:10" x14ac:dyDescent="0.2">
      <c r="A731" s="157"/>
      <c r="B731" s="157"/>
      <c r="C731" s="157"/>
      <c r="D731" s="157"/>
      <c r="E731" s="157"/>
      <c r="F731" s="157"/>
      <c r="G731" s="157"/>
      <c r="H731" s="157"/>
      <c r="I731" s="157"/>
      <c r="J731" s="157"/>
    </row>
    <row r="732" spans="1:10" x14ac:dyDescent="0.2">
      <c r="A732" s="157"/>
      <c r="B732" s="157"/>
      <c r="C732" s="157"/>
      <c r="D732" s="157"/>
      <c r="E732" s="157"/>
      <c r="F732" s="157"/>
      <c r="G732" s="157"/>
      <c r="H732" s="157"/>
      <c r="I732" s="157"/>
      <c r="J732" s="157"/>
    </row>
    <row r="733" spans="1:10" x14ac:dyDescent="0.2">
      <c r="A733" s="157"/>
      <c r="B733" s="157"/>
      <c r="C733" s="157"/>
      <c r="D733" s="157"/>
      <c r="E733" s="157"/>
      <c r="F733" s="157"/>
      <c r="G733" s="157"/>
      <c r="H733" s="157"/>
      <c r="I733" s="157"/>
      <c r="J733" s="157"/>
    </row>
    <row r="734" spans="1:10" x14ac:dyDescent="0.2">
      <c r="A734" s="157"/>
      <c r="B734" s="157"/>
      <c r="C734" s="157"/>
      <c r="D734" s="157"/>
      <c r="E734" s="157"/>
      <c r="F734" s="157"/>
      <c r="G734" s="157"/>
      <c r="H734" s="157"/>
      <c r="I734" s="157"/>
      <c r="J734" s="157"/>
    </row>
    <row r="735" spans="1:10" x14ac:dyDescent="0.2">
      <c r="A735" s="157"/>
      <c r="B735" s="157"/>
      <c r="C735" s="157"/>
      <c r="D735" s="157"/>
      <c r="E735" s="157"/>
      <c r="F735" s="157"/>
      <c r="G735" s="157"/>
      <c r="H735" s="157"/>
      <c r="I735" s="157"/>
      <c r="J735" s="157"/>
    </row>
    <row r="736" spans="1:10" x14ac:dyDescent="0.2">
      <c r="A736" s="157"/>
      <c r="B736" s="157"/>
      <c r="C736" s="157"/>
      <c r="D736" s="157"/>
      <c r="E736" s="157"/>
      <c r="F736" s="157"/>
      <c r="G736" s="157"/>
      <c r="H736" s="157"/>
      <c r="I736" s="157"/>
      <c r="J736" s="157"/>
    </row>
    <row r="737" spans="1:10" x14ac:dyDescent="0.2">
      <c r="A737" s="157"/>
      <c r="B737" s="157"/>
      <c r="C737" s="157"/>
      <c r="D737" s="157"/>
      <c r="E737" s="157"/>
      <c r="F737" s="157"/>
      <c r="G737" s="157"/>
      <c r="H737" s="157"/>
      <c r="I737" s="157"/>
      <c r="J737" s="157"/>
    </row>
    <row r="738" spans="1:10" x14ac:dyDescent="0.2">
      <c r="A738" s="157"/>
      <c r="B738" s="157"/>
      <c r="C738" s="157"/>
      <c r="D738" s="157"/>
      <c r="E738" s="157"/>
      <c r="F738" s="157"/>
      <c r="G738" s="157"/>
      <c r="H738" s="157"/>
      <c r="I738" s="157"/>
      <c r="J738" s="157"/>
    </row>
    <row r="739" spans="1:10" x14ac:dyDescent="0.2">
      <c r="A739" s="157"/>
      <c r="B739" s="157"/>
      <c r="C739" s="157"/>
      <c r="D739" s="157"/>
      <c r="E739" s="157"/>
      <c r="F739" s="157"/>
      <c r="G739" s="157"/>
      <c r="H739" s="157"/>
      <c r="I739" s="157"/>
      <c r="J739" s="157"/>
    </row>
    <row r="740" spans="1:10" x14ac:dyDescent="0.2">
      <c r="A740" s="157"/>
      <c r="B740" s="157"/>
      <c r="C740" s="157"/>
      <c r="D740" s="157"/>
      <c r="E740" s="157"/>
      <c r="F740" s="157"/>
      <c r="G740" s="157"/>
      <c r="H740" s="157"/>
      <c r="I740" s="157"/>
      <c r="J740" s="157"/>
    </row>
    <row r="741" spans="1:10" x14ac:dyDescent="0.2">
      <c r="A741" s="157"/>
      <c r="B741" s="157"/>
      <c r="C741" s="157"/>
      <c r="D741" s="157"/>
      <c r="E741" s="157"/>
      <c r="F741" s="157"/>
      <c r="G741" s="157"/>
      <c r="H741" s="157"/>
      <c r="I741" s="157"/>
      <c r="J741" s="157"/>
    </row>
    <row r="742" spans="1:10" x14ac:dyDescent="0.2">
      <c r="A742" s="157"/>
      <c r="B742" s="157"/>
      <c r="C742" s="157"/>
      <c r="D742" s="157"/>
      <c r="E742" s="157"/>
      <c r="F742" s="157"/>
      <c r="G742" s="157"/>
      <c r="H742" s="157"/>
      <c r="I742" s="157"/>
      <c r="J742" s="157"/>
    </row>
    <row r="743" spans="1:10" x14ac:dyDescent="0.2">
      <c r="A743" s="157"/>
      <c r="B743" s="157"/>
      <c r="C743" s="157"/>
      <c r="D743" s="157"/>
      <c r="E743" s="157"/>
      <c r="F743" s="157"/>
      <c r="G743" s="157"/>
      <c r="H743" s="157"/>
      <c r="I743" s="157"/>
      <c r="J743" s="157"/>
    </row>
    <row r="744" spans="1:10" x14ac:dyDescent="0.2">
      <c r="A744" s="157"/>
      <c r="B744" s="157"/>
      <c r="C744" s="157"/>
      <c r="D744" s="157"/>
      <c r="E744" s="157"/>
      <c r="F744" s="157"/>
      <c r="G744" s="157"/>
      <c r="H744" s="157"/>
      <c r="I744" s="157"/>
      <c r="J744" s="157"/>
    </row>
    <row r="745" spans="1:10" x14ac:dyDescent="0.2">
      <c r="A745" s="157"/>
      <c r="B745" s="157"/>
      <c r="C745" s="157"/>
      <c r="D745" s="157"/>
      <c r="E745" s="157"/>
      <c r="F745" s="157"/>
      <c r="G745" s="157"/>
      <c r="H745" s="157"/>
      <c r="I745" s="157"/>
      <c r="J745" s="157"/>
    </row>
    <row r="746" spans="1:10" x14ac:dyDescent="0.2">
      <c r="A746" s="157"/>
      <c r="B746" s="157"/>
      <c r="C746" s="157"/>
      <c r="D746" s="157"/>
      <c r="E746" s="157"/>
      <c r="F746" s="157"/>
      <c r="G746" s="157"/>
      <c r="H746" s="157"/>
      <c r="I746" s="157"/>
      <c r="J746" s="157"/>
    </row>
    <row r="747" spans="1:10" x14ac:dyDescent="0.2">
      <c r="A747" s="157"/>
      <c r="B747" s="157"/>
      <c r="C747" s="157"/>
      <c r="D747" s="157"/>
      <c r="E747" s="157"/>
      <c r="F747" s="157"/>
      <c r="G747" s="157"/>
      <c r="H747" s="157"/>
      <c r="I747" s="157"/>
      <c r="J747" s="157"/>
    </row>
    <row r="748" spans="1:10" x14ac:dyDescent="0.2">
      <c r="A748" s="157"/>
      <c r="B748" s="157"/>
      <c r="C748" s="157"/>
      <c r="D748" s="157"/>
      <c r="E748" s="157"/>
      <c r="F748" s="157"/>
      <c r="G748" s="157"/>
      <c r="H748" s="157"/>
      <c r="I748" s="157"/>
      <c r="J748" s="157"/>
    </row>
    <row r="749" spans="1:10" x14ac:dyDescent="0.2">
      <c r="A749" s="157"/>
      <c r="B749" s="157"/>
      <c r="C749" s="157"/>
      <c r="D749" s="157"/>
      <c r="E749" s="157"/>
      <c r="F749" s="157"/>
      <c r="G749" s="157"/>
      <c r="H749" s="157"/>
      <c r="I749" s="157"/>
      <c r="J749" s="157"/>
    </row>
    <row r="750" spans="1:10" x14ac:dyDescent="0.2">
      <c r="A750" s="157"/>
      <c r="B750" s="157"/>
      <c r="C750" s="157"/>
      <c r="D750" s="157"/>
      <c r="E750" s="157"/>
      <c r="F750" s="157"/>
      <c r="G750" s="157"/>
      <c r="H750" s="157"/>
      <c r="I750" s="157"/>
      <c r="J750" s="157"/>
    </row>
    <row r="751" spans="1:10" x14ac:dyDescent="0.2">
      <c r="A751" s="157"/>
      <c r="B751" s="157"/>
      <c r="C751" s="157"/>
      <c r="D751" s="157"/>
      <c r="E751" s="157"/>
      <c r="F751" s="157"/>
      <c r="G751" s="157"/>
      <c r="H751" s="157"/>
      <c r="I751" s="157"/>
      <c r="J751" s="157"/>
    </row>
    <row r="752" spans="1:10" x14ac:dyDescent="0.2">
      <c r="A752" s="157"/>
      <c r="B752" s="157"/>
      <c r="C752" s="157"/>
      <c r="D752" s="157"/>
      <c r="E752" s="157"/>
      <c r="F752" s="157"/>
      <c r="G752" s="157"/>
      <c r="H752" s="157"/>
      <c r="I752" s="157"/>
      <c r="J752" s="157"/>
    </row>
    <row r="753" spans="1:10" x14ac:dyDescent="0.2">
      <c r="A753" s="157"/>
      <c r="B753" s="157"/>
      <c r="C753" s="157"/>
      <c r="D753" s="157"/>
      <c r="E753" s="157"/>
      <c r="F753" s="157"/>
      <c r="G753" s="157"/>
      <c r="H753" s="157"/>
      <c r="I753" s="157"/>
      <c r="J753" s="157"/>
    </row>
    <row r="754" spans="1:10" x14ac:dyDescent="0.2">
      <c r="A754" s="157"/>
      <c r="B754" s="157"/>
      <c r="C754" s="157"/>
      <c r="D754" s="157"/>
      <c r="E754" s="157"/>
      <c r="F754" s="157"/>
      <c r="G754" s="157"/>
      <c r="H754" s="157"/>
      <c r="I754" s="157"/>
      <c r="J754" s="157"/>
    </row>
    <row r="755" spans="1:10" x14ac:dyDescent="0.2">
      <c r="A755" s="157"/>
      <c r="B755" s="157"/>
      <c r="C755" s="157"/>
      <c r="D755" s="157"/>
      <c r="E755" s="157"/>
      <c r="F755" s="157"/>
      <c r="G755" s="157"/>
      <c r="H755" s="157"/>
      <c r="I755" s="157"/>
      <c r="J755" s="157"/>
    </row>
    <row r="756" spans="1:10" x14ac:dyDescent="0.2">
      <c r="A756" s="157"/>
      <c r="B756" s="157"/>
      <c r="C756" s="157"/>
      <c r="D756" s="157"/>
      <c r="E756" s="157"/>
      <c r="F756" s="157"/>
      <c r="G756" s="157"/>
      <c r="H756" s="157"/>
      <c r="I756" s="157"/>
      <c r="J756" s="157"/>
    </row>
    <row r="757" spans="1:10" x14ac:dyDescent="0.2">
      <c r="A757" s="157"/>
      <c r="B757" s="157"/>
      <c r="C757" s="157"/>
      <c r="D757" s="157"/>
      <c r="E757" s="157"/>
      <c r="F757" s="157"/>
      <c r="G757" s="157"/>
      <c r="H757" s="157"/>
      <c r="I757" s="157"/>
      <c r="J757" s="157"/>
    </row>
    <row r="758" spans="1:10" x14ac:dyDescent="0.2">
      <c r="A758" s="157"/>
      <c r="B758" s="157"/>
      <c r="C758" s="157"/>
      <c r="D758" s="157"/>
      <c r="E758" s="157"/>
      <c r="F758" s="157"/>
      <c r="G758" s="157"/>
      <c r="H758" s="157"/>
      <c r="I758" s="157"/>
      <c r="J758" s="157"/>
    </row>
    <row r="759" spans="1:10" x14ac:dyDescent="0.2">
      <c r="A759" s="157"/>
      <c r="B759" s="157"/>
      <c r="C759" s="157"/>
      <c r="D759" s="157"/>
      <c r="E759" s="157"/>
      <c r="F759" s="157"/>
      <c r="G759" s="157"/>
      <c r="H759" s="157"/>
      <c r="I759" s="157"/>
      <c r="J759" s="157"/>
    </row>
    <row r="760" spans="1:10" x14ac:dyDescent="0.2">
      <c r="A760" s="157"/>
      <c r="B760" s="157"/>
      <c r="C760" s="157"/>
      <c r="D760" s="157"/>
      <c r="E760" s="157"/>
      <c r="F760" s="157"/>
      <c r="G760" s="157"/>
      <c r="H760" s="157"/>
      <c r="I760" s="157"/>
      <c r="J760" s="157"/>
    </row>
    <row r="761" spans="1:10" x14ac:dyDescent="0.2">
      <c r="A761" s="157"/>
      <c r="B761" s="157"/>
      <c r="C761" s="157"/>
      <c r="D761" s="157"/>
      <c r="E761" s="157"/>
      <c r="F761" s="157"/>
      <c r="G761" s="157"/>
      <c r="H761" s="157"/>
      <c r="I761" s="157"/>
      <c r="J761" s="157"/>
    </row>
    <row r="762" spans="1:10" x14ac:dyDescent="0.2">
      <c r="A762" s="157"/>
      <c r="B762" s="157"/>
      <c r="C762" s="157"/>
      <c r="D762" s="157"/>
      <c r="E762" s="157"/>
      <c r="F762" s="157"/>
      <c r="G762" s="157"/>
      <c r="H762" s="157"/>
      <c r="I762" s="157"/>
      <c r="J762" s="157"/>
    </row>
    <row r="763" spans="1:10" x14ac:dyDescent="0.2">
      <c r="A763" s="157"/>
      <c r="B763" s="157"/>
      <c r="C763" s="157"/>
      <c r="D763" s="157"/>
      <c r="E763" s="157"/>
      <c r="F763" s="157"/>
      <c r="G763" s="157"/>
      <c r="H763" s="157"/>
      <c r="I763" s="157"/>
      <c r="J763" s="157"/>
    </row>
    <row r="764" spans="1:10" x14ac:dyDescent="0.2">
      <c r="A764" s="157"/>
      <c r="B764" s="157"/>
      <c r="C764" s="157"/>
      <c r="D764" s="157"/>
      <c r="E764" s="157"/>
      <c r="F764" s="157"/>
      <c r="G764" s="157"/>
      <c r="H764" s="157"/>
      <c r="I764" s="157"/>
      <c r="J764" s="157"/>
    </row>
    <row r="765" spans="1:10" x14ac:dyDescent="0.2">
      <c r="A765" s="157"/>
      <c r="B765" s="157"/>
      <c r="C765" s="157"/>
      <c r="D765" s="157"/>
      <c r="E765" s="157"/>
      <c r="F765" s="157"/>
      <c r="G765" s="157"/>
      <c r="H765" s="157"/>
      <c r="I765" s="157"/>
      <c r="J765" s="157"/>
    </row>
    <row r="766" spans="1:10" x14ac:dyDescent="0.2">
      <c r="A766" s="157"/>
      <c r="B766" s="157"/>
      <c r="C766" s="157"/>
      <c r="D766" s="157"/>
      <c r="E766" s="157"/>
      <c r="F766" s="157"/>
      <c r="G766" s="157"/>
      <c r="H766" s="157"/>
      <c r="I766" s="157"/>
      <c r="J766" s="157"/>
    </row>
    <row r="767" spans="1:10" x14ac:dyDescent="0.2">
      <c r="A767" s="157"/>
      <c r="B767" s="157"/>
      <c r="C767" s="157"/>
      <c r="D767" s="157"/>
      <c r="E767" s="157"/>
      <c r="F767" s="157"/>
      <c r="G767" s="157"/>
      <c r="H767" s="157"/>
      <c r="I767" s="157"/>
      <c r="J767" s="157"/>
    </row>
    <row r="768" spans="1:10" x14ac:dyDescent="0.2">
      <c r="A768" s="157"/>
      <c r="B768" s="157"/>
      <c r="C768" s="157"/>
      <c r="D768" s="157"/>
      <c r="E768" s="157"/>
      <c r="F768" s="157"/>
      <c r="G768" s="157"/>
      <c r="H768" s="157"/>
      <c r="I768" s="157"/>
      <c r="J768" s="157"/>
    </row>
    <row r="769" spans="1:10" x14ac:dyDescent="0.2">
      <c r="A769" s="157"/>
      <c r="B769" s="157"/>
      <c r="C769" s="157"/>
      <c r="D769" s="157"/>
      <c r="E769" s="157"/>
      <c r="F769" s="157"/>
      <c r="G769" s="157"/>
      <c r="H769" s="157"/>
      <c r="I769" s="157"/>
      <c r="J769" s="157"/>
    </row>
    <row r="770" spans="1:10" x14ac:dyDescent="0.2">
      <c r="A770" s="157"/>
      <c r="B770" s="157"/>
      <c r="C770" s="157"/>
      <c r="D770" s="157"/>
      <c r="E770" s="157"/>
      <c r="F770" s="157"/>
      <c r="G770" s="157"/>
      <c r="H770" s="157"/>
      <c r="I770" s="157"/>
      <c r="J770" s="157"/>
    </row>
    <row r="771" spans="1:10" x14ac:dyDescent="0.2">
      <c r="A771" s="157"/>
      <c r="B771" s="157"/>
      <c r="C771" s="157"/>
      <c r="D771" s="157"/>
      <c r="E771" s="157"/>
      <c r="F771" s="157"/>
      <c r="G771" s="157"/>
      <c r="H771" s="157"/>
      <c r="I771" s="157"/>
      <c r="J771" s="157"/>
    </row>
    <row r="772" spans="1:10" x14ac:dyDescent="0.2">
      <c r="A772" s="157"/>
      <c r="B772" s="157"/>
      <c r="C772" s="157"/>
      <c r="D772" s="157"/>
      <c r="E772" s="157"/>
      <c r="F772" s="157"/>
      <c r="G772" s="157"/>
      <c r="H772" s="157"/>
      <c r="I772" s="157"/>
      <c r="J772" s="157"/>
    </row>
    <row r="773" spans="1:10" x14ac:dyDescent="0.2">
      <c r="A773" s="157"/>
      <c r="B773" s="157"/>
      <c r="C773" s="157"/>
      <c r="D773" s="157"/>
      <c r="E773" s="157"/>
      <c r="F773" s="157"/>
      <c r="G773" s="157"/>
      <c r="H773" s="157"/>
      <c r="I773" s="157"/>
      <c r="J773" s="157"/>
    </row>
    <row r="774" spans="1:10" x14ac:dyDescent="0.2">
      <c r="A774" s="157"/>
      <c r="B774" s="157"/>
      <c r="C774" s="157"/>
      <c r="D774" s="157"/>
      <c r="E774" s="157"/>
      <c r="F774" s="157"/>
      <c r="G774" s="157"/>
      <c r="H774" s="157"/>
      <c r="I774" s="157"/>
      <c r="J774" s="157"/>
    </row>
    <row r="775" spans="1:10" x14ac:dyDescent="0.2">
      <c r="A775" s="157"/>
      <c r="B775" s="157"/>
      <c r="C775" s="157"/>
      <c r="D775" s="157"/>
      <c r="E775" s="157"/>
      <c r="F775" s="157"/>
      <c r="G775" s="157"/>
      <c r="H775" s="157"/>
      <c r="I775" s="157"/>
      <c r="J775" s="157"/>
    </row>
    <row r="776" spans="1:10" x14ac:dyDescent="0.2">
      <c r="A776" s="157"/>
      <c r="B776" s="157"/>
      <c r="C776" s="157"/>
      <c r="D776" s="157"/>
      <c r="E776" s="157"/>
      <c r="F776" s="157"/>
      <c r="G776" s="157"/>
      <c r="H776" s="157"/>
      <c r="I776" s="157"/>
      <c r="J776" s="157"/>
    </row>
    <row r="777" spans="1:10" x14ac:dyDescent="0.2">
      <c r="A777" s="157"/>
      <c r="B777" s="157"/>
      <c r="C777" s="157"/>
      <c r="D777" s="157"/>
      <c r="E777" s="157"/>
      <c r="F777" s="157"/>
      <c r="G777" s="157"/>
      <c r="H777" s="157"/>
      <c r="I777" s="157"/>
      <c r="J777" s="157"/>
    </row>
    <row r="778" spans="1:10" x14ac:dyDescent="0.2">
      <c r="A778" s="157"/>
      <c r="B778" s="157"/>
      <c r="C778" s="157"/>
      <c r="D778" s="157"/>
      <c r="E778" s="157"/>
      <c r="F778" s="157"/>
      <c r="G778" s="157"/>
      <c r="H778" s="157"/>
      <c r="I778" s="157"/>
      <c r="J778" s="157"/>
    </row>
    <row r="779" spans="1:10" x14ac:dyDescent="0.2">
      <c r="A779" s="157"/>
      <c r="B779" s="157"/>
      <c r="C779" s="157"/>
      <c r="D779" s="157"/>
      <c r="E779" s="157"/>
      <c r="F779" s="157"/>
      <c r="G779" s="157"/>
      <c r="H779" s="157"/>
      <c r="I779" s="157"/>
      <c r="J779" s="157"/>
    </row>
    <row r="780" spans="1:10" x14ac:dyDescent="0.2">
      <c r="A780" s="157"/>
      <c r="B780" s="157"/>
      <c r="C780" s="157"/>
      <c r="D780" s="157"/>
      <c r="E780" s="157"/>
      <c r="F780" s="157"/>
      <c r="G780" s="157"/>
      <c r="H780" s="157"/>
      <c r="I780" s="157"/>
      <c r="J780" s="157"/>
    </row>
    <row r="781" spans="1:10" x14ac:dyDescent="0.2">
      <c r="A781" s="157"/>
      <c r="B781" s="157"/>
      <c r="C781" s="157"/>
      <c r="D781" s="157"/>
      <c r="E781" s="157"/>
      <c r="F781" s="157"/>
      <c r="G781" s="157"/>
      <c r="H781" s="157"/>
      <c r="I781" s="157"/>
      <c r="J781" s="157"/>
    </row>
    <row r="782" spans="1:10" x14ac:dyDescent="0.2">
      <c r="A782" s="157"/>
      <c r="B782" s="157"/>
      <c r="C782" s="157"/>
      <c r="D782" s="157"/>
      <c r="E782" s="157"/>
      <c r="F782" s="157"/>
      <c r="G782" s="157"/>
      <c r="H782" s="157"/>
      <c r="I782" s="157"/>
      <c r="J782" s="157"/>
    </row>
    <row r="783" spans="1:10" x14ac:dyDescent="0.2">
      <c r="A783" s="157"/>
      <c r="B783" s="157"/>
      <c r="C783" s="157"/>
      <c r="D783" s="157"/>
      <c r="E783" s="157"/>
      <c r="F783" s="157"/>
      <c r="G783" s="157"/>
      <c r="H783" s="157"/>
      <c r="I783" s="157"/>
      <c r="J783" s="157"/>
    </row>
    <row r="784" spans="1:10" x14ac:dyDescent="0.2">
      <c r="A784" s="157"/>
      <c r="B784" s="157"/>
      <c r="C784" s="157"/>
      <c r="D784" s="157"/>
      <c r="E784" s="157"/>
      <c r="F784" s="157"/>
      <c r="G784" s="157"/>
      <c r="H784" s="157"/>
      <c r="I784" s="157"/>
      <c r="J784" s="157"/>
    </row>
    <row r="785" spans="1:10" x14ac:dyDescent="0.2">
      <c r="A785" s="157"/>
      <c r="B785" s="157"/>
      <c r="C785" s="157"/>
      <c r="D785" s="157"/>
      <c r="E785" s="157"/>
      <c r="F785" s="157"/>
      <c r="G785" s="157"/>
      <c r="H785" s="157"/>
      <c r="I785" s="157"/>
      <c r="J785" s="157"/>
    </row>
    <row r="786" spans="1:10" x14ac:dyDescent="0.2">
      <c r="A786" s="157"/>
      <c r="B786" s="157"/>
      <c r="C786" s="157"/>
      <c r="D786" s="157"/>
      <c r="E786" s="157"/>
      <c r="F786" s="157"/>
      <c r="G786" s="157"/>
      <c r="H786" s="157"/>
      <c r="I786" s="157"/>
      <c r="J786" s="157"/>
    </row>
    <row r="787" spans="1:10" x14ac:dyDescent="0.2">
      <c r="A787" s="157"/>
      <c r="B787" s="157"/>
      <c r="C787" s="157"/>
      <c r="D787" s="157"/>
      <c r="E787" s="157"/>
      <c r="F787" s="157"/>
      <c r="G787" s="157"/>
      <c r="H787" s="157"/>
      <c r="I787" s="157"/>
      <c r="J787" s="157"/>
    </row>
    <row r="788" spans="1:10" x14ac:dyDescent="0.2">
      <c r="A788" s="157"/>
      <c r="B788" s="157"/>
      <c r="C788" s="157"/>
      <c r="D788" s="157"/>
      <c r="E788" s="157"/>
      <c r="F788" s="157"/>
      <c r="G788" s="157"/>
      <c r="H788" s="157"/>
      <c r="I788" s="157"/>
      <c r="J788" s="157"/>
    </row>
    <row r="789" spans="1:10" x14ac:dyDescent="0.2">
      <c r="A789" s="157"/>
      <c r="B789" s="157"/>
      <c r="C789" s="157"/>
      <c r="D789" s="157"/>
      <c r="E789" s="157"/>
      <c r="F789" s="157"/>
      <c r="G789" s="157"/>
      <c r="H789" s="157"/>
      <c r="I789" s="157"/>
      <c r="J789" s="157"/>
    </row>
    <row r="790" spans="1:10" x14ac:dyDescent="0.2">
      <c r="A790" s="157"/>
      <c r="B790" s="157"/>
      <c r="C790" s="157"/>
      <c r="D790" s="157"/>
      <c r="E790" s="157"/>
      <c r="F790" s="157"/>
      <c r="G790" s="157"/>
      <c r="H790" s="157"/>
      <c r="I790" s="157"/>
      <c r="J790" s="157"/>
    </row>
    <row r="791" spans="1:10" x14ac:dyDescent="0.2">
      <c r="A791" s="157"/>
      <c r="B791" s="157"/>
      <c r="C791" s="157"/>
      <c r="D791" s="157"/>
      <c r="E791" s="157"/>
      <c r="F791" s="157"/>
      <c r="G791" s="157"/>
      <c r="H791" s="157"/>
      <c r="I791" s="157"/>
      <c r="J791" s="157"/>
    </row>
    <row r="792" spans="1:10" x14ac:dyDescent="0.2">
      <c r="A792" s="157"/>
      <c r="B792" s="157"/>
      <c r="C792" s="157"/>
      <c r="D792" s="157"/>
      <c r="E792" s="157"/>
      <c r="F792" s="157"/>
      <c r="G792" s="157"/>
      <c r="H792" s="157"/>
      <c r="I792" s="157"/>
      <c r="J792" s="157"/>
    </row>
  </sheetData>
  <phoneticPr fontId="43" type="noConversion"/>
  <hyperlinks>
    <hyperlink ref="A18" location="'Retail payment services'!A1" display="Tables 8 to 15"/>
    <hyperlink ref="A24" location="Prices!A1" display="Tables 21 to 24"/>
    <hyperlink ref="A30" location="Interbank!A1" display="Tabell 17 til 21"/>
    <hyperlink ref="A33" location="Prisar!A1" display="Tabell 22 til 26"/>
    <hyperlink ref="A15" location="'Payment infrastructure'!A1" display="Tables 5 to 7"/>
    <hyperlink ref="A9" location="'General data'!A1" display="Table 1"/>
    <hyperlink ref="A12" location="'Means of payment in Norway'!A1" display="Tables 2 to 4"/>
    <hyperlink ref="A21" location="Interbank!A1" display="Tables 16 to 20"/>
    <hyperlink ref="A20" location="'Prisar '!A1" display="Tabell 21 til 24"/>
    <hyperlink ref="A29" location="Prisar!A1" display="Tabell 22 til 26"/>
    <hyperlink ref="A8" location="'Betalingsmiddel i Noreg'!A1" display="Tabell 2 - 4"/>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D11"/>
  <sheetViews>
    <sheetView zoomScaleNormal="100" workbookViewId="0">
      <selection activeCell="A10" sqref="A10"/>
    </sheetView>
  </sheetViews>
  <sheetFormatPr defaultColWidth="11.42578125" defaultRowHeight="12.75" x14ac:dyDescent="0.2"/>
  <cols>
    <col min="1" max="1" width="40.42578125" customWidth="1"/>
  </cols>
  <sheetData>
    <row r="4" spans="1:30" x14ac:dyDescent="0.2">
      <c r="A4" s="272" t="s">
        <v>102</v>
      </c>
      <c r="B4" s="207"/>
      <c r="C4" s="207"/>
      <c r="D4" s="207"/>
      <c r="E4" s="207"/>
      <c r="F4" s="207"/>
      <c r="G4" s="207"/>
      <c r="H4" s="207"/>
      <c r="I4" s="207"/>
      <c r="J4" s="207"/>
      <c r="K4" s="207"/>
      <c r="L4" s="207"/>
      <c r="M4" s="207"/>
      <c r="N4" s="207"/>
      <c r="O4" s="205"/>
      <c r="P4" s="205"/>
      <c r="Q4" s="205"/>
      <c r="R4" s="205"/>
      <c r="S4" s="205"/>
      <c r="T4" s="205"/>
      <c r="U4" s="205"/>
      <c r="V4" s="205"/>
      <c r="W4" s="205"/>
      <c r="X4" s="205"/>
      <c r="Y4" s="205"/>
      <c r="Z4" s="205"/>
    </row>
    <row r="5" spans="1:30" x14ac:dyDescent="0.2">
      <c r="A5" s="208"/>
      <c r="B5" s="265">
        <v>1987</v>
      </c>
      <c r="C5" s="265">
        <v>1988</v>
      </c>
      <c r="D5" s="265">
        <v>1989</v>
      </c>
      <c r="E5" s="265">
        <v>1990</v>
      </c>
      <c r="F5" s="265">
        <v>1991</v>
      </c>
      <c r="G5" s="265">
        <v>1992</v>
      </c>
      <c r="H5" s="265">
        <v>1993</v>
      </c>
      <c r="I5" s="265">
        <v>1994</v>
      </c>
      <c r="J5" s="265">
        <v>1995</v>
      </c>
      <c r="K5" s="265">
        <v>1996</v>
      </c>
      <c r="L5" s="265">
        <v>1997</v>
      </c>
      <c r="M5" s="265">
        <v>1998</v>
      </c>
      <c r="N5" s="265">
        <v>1999</v>
      </c>
      <c r="O5" s="264">
        <v>2000</v>
      </c>
      <c r="P5" s="264">
        <v>2001</v>
      </c>
      <c r="Q5" s="264">
        <v>2002</v>
      </c>
      <c r="R5" s="264">
        <v>2003</v>
      </c>
      <c r="S5" s="264">
        <v>2004</v>
      </c>
      <c r="T5" s="264">
        <v>2005</v>
      </c>
      <c r="U5" s="264">
        <v>2006</v>
      </c>
      <c r="V5" s="264">
        <v>2007</v>
      </c>
      <c r="W5" s="264">
        <v>2008</v>
      </c>
      <c r="X5" s="264">
        <v>2009</v>
      </c>
      <c r="Y5" s="264">
        <v>2010</v>
      </c>
      <c r="Z5" s="705">
        <v>2011</v>
      </c>
      <c r="AA5" s="705">
        <v>2012</v>
      </c>
      <c r="AB5" s="705">
        <v>2013</v>
      </c>
      <c r="AC5" s="705">
        <v>2014</v>
      </c>
      <c r="AD5" s="705">
        <v>2015</v>
      </c>
    </row>
    <row r="6" spans="1:30" x14ac:dyDescent="0.2">
      <c r="A6" s="270" t="s">
        <v>103</v>
      </c>
      <c r="B6" s="263">
        <v>4.18</v>
      </c>
      <c r="C6" s="262">
        <v>4.2</v>
      </c>
      <c r="D6" s="263">
        <v>4.22</v>
      </c>
      <c r="E6" s="263">
        <v>4.2300000000000004</v>
      </c>
      <c r="F6" s="263">
        <v>4.25</v>
      </c>
      <c r="G6" s="263">
        <v>4.2699999999999996</v>
      </c>
      <c r="H6" s="262">
        <v>4.3</v>
      </c>
      <c r="I6" s="263">
        <v>4.32</v>
      </c>
      <c r="J6" s="263">
        <v>4.3499999999999996</v>
      </c>
      <c r="K6" s="263">
        <v>4.37</v>
      </c>
      <c r="L6" s="261">
        <v>4.3899999999999997</v>
      </c>
      <c r="M6" s="263">
        <v>4.42</v>
      </c>
      <c r="N6" s="263">
        <v>4.45</v>
      </c>
      <c r="O6" s="260">
        <v>4.4800000000000004</v>
      </c>
      <c r="P6" s="260">
        <v>4.51</v>
      </c>
      <c r="Q6" s="260">
        <v>4.53</v>
      </c>
      <c r="R6" s="260">
        <v>4.5599999999999996</v>
      </c>
      <c r="S6" s="260">
        <v>4.58</v>
      </c>
      <c r="T6" s="260">
        <v>4.6100000000000003</v>
      </c>
      <c r="U6" s="260">
        <v>4.6500000000000004</v>
      </c>
      <c r="V6" s="260">
        <v>4.6900000000000004</v>
      </c>
      <c r="W6" s="260">
        <v>4.75</v>
      </c>
      <c r="X6" s="253">
        <v>4.8099999999999996</v>
      </c>
      <c r="Y6" s="260">
        <v>4.87</v>
      </c>
      <c r="Z6" s="704">
        <v>4.92</v>
      </c>
      <c r="AA6" s="704">
        <v>4.99</v>
      </c>
      <c r="AB6" s="704">
        <v>5.05</v>
      </c>
      <c r="AC6" s="704">
        <v>5.1100000000000003</v>
      </c>
      <c r="AD6" s="704">
        <v>5.17</v>
      </c>
    </row>
    <row r="7" spans="1:30" x14ac:dyDescent="0.2">
      <c r="A7" s="161" t="s">
        <v>104</v>
      </c>
      <c r="B7" s="263">
        <v>623</v>
      </c>
      <c r="C7" s="263">
        <v>652</v>
      </c>
      <c r="D7" s="263">
        <v>696</v>
      </c>
      <c r="E7" s="263">
        <v>736</v>
      </c>
      <c r="F7" s="263">
        <v>776</v>
      </c>
      <c r="G7" s="263">
        <v>797</v>
      </c>
      <c r="H7" s="263">
        <v>838</v>
      </c>
      <c r="I7" s="263">
        <v>879</v>
      </c>
      <c r="J7" s="259">
        <v>943</v>
      </c>
      <c r="K7" s="259">
        <v>1033</v>
      </c>
      <c r="L7" s="259">
        <v>1119</v>
      </c>
      <c r="M7" s="259">
        <v>1140</v>
      </c>
      <c r="N7" s="259">
        <v>1240</v>
      </c>
      <c r="O7" s="244">
        <v>1481</v>
      </c>
      <c r="P7" s="244">
        <v>1537</v>
      </c>
      <c r="Q7" s="244">
        <v>1532</v>
      </c>
      <c r="R7" s="244">
        <v>1592</v>
      </c>
      <c r="S7" s="244">
        <v>1753</v>
      </c>
      <c r="T7" s="244">
        <v>1959</v>
      </c>
      <c r="U7" s="244">
        <v>2181</v>
      </c>
      <c r="V7" s="258">
        <v>2306</v>
      </c>
      <c r="W7" s="244">
        <v>2560</v>
      </c>
      <c r="X7" s="257">
        <v>2357</v>
      </c>
      <c r="Y7" s="244">
        <v>2544</v>
      </c>
      <c r="Z7" s="701">
        <v>2751</v>
      </c>
      <c r="AA7" s="701">
        <v>2909</v>
      </c>
      <c r="AB7" s="701">
        <v>3004</v>
      </c>
      <c r="AC7" s="701">
        <v>3154</v>
      </c>
      <c r="AD7" s="701">
        <v>3141</v>
      </c>
    </row>
    <row r="8" spans="1:30" x14ac:dyDescent="0.2">
      <c r="A8" s="161" t="s">
        <v>105</v>
      </c>
      <c r="B8" s="263">
        <v>558</v>
      </c>
      <c r="C8" s="263">
        <v>593</v>
      </c>
      <c r="D8" s="263">
        <v>605</v>
      </c>
      <c r="E8" s="256">
        <v>625</v>
      </c>
      <c r="F8" s="263">
        <v>654</v>
      </c>
      <c r="G8" s="263">
        <v>680</v>
      </c>
      <c r="H8" s="263">
        <v>712</v>
      </c>
      <c r="I8" s="263">
        <v>750</v>
      </c>
      <c r="J8" s="259">
        <v>807</v>
      </c>
      <c r="K8" s="259">
        <v>852</v>
      </c>
      <c r="L8" s="259">
        <v>919</v>
      </c>
      <c r="M8" s="259">
        <v>993</v>
      </c>
      <c r="N8" s="259">
        <v>1045</v>
      </c>
      <c r="O8" s="244">
        <v>1114</v>
      </c>
      <c r="P8" s="244">
        <v>1180</v>
      </c>
      <c r="Q8" s="244">
        <v>1225</v>
      </c>
      <c r="R8" s="244">
        <v>1273</v>
      </c>
      <c r="S8" s="244">
        <v>1366</v>
      </c>
      <c r="T8" s="244">
        <v>1465</v>
      </c>
      <c r="U8" s="244">
        <v>1603</v>
      </c>
      <c r="V8" s="258">
        <v>1757</v>
      </c>
      <c r="W8" s="244">
        <v>1863</v>
      </c>
      <c r="X8" s="257">
        <v>1876</v>
      </c>
      <c r="Y8" s="244">
        <v>1987</v>
      </c>
      <c r="Z8" s="701">
        <v>2075</v>
      </c>
      <c r="AA8" s="701">
        <v>2191</v>
      </c>
      <c r="AB8" s="701">
        <v>2319</v>
      </c>
      <c r="AC8" s="701">
        <v>2525</v>
      </c>
      <c r="AD8" s="701">
        <v>2611</v>
      </c>
    </row>
    <row r="9" spans="1:30" x14ac:dyDescent="0.2">
      <c r="A9" s="161" t="s">
        <v>106</v>
      </c>
      <c r="B9" s="263">
        <v>306</v>
      </c>
      <c r="C9" s="263">
        <v>316</v>
      </c>
      <c r="D9" s="263">
        <v>329</v>
      </c>
      <c r="E9" s="263">
        <v>347</v>
      </c>
      <c r="F9" s="263">
        <v>368</v>
      </c>
      <c r="G9" s="263">
        <v>385</v>
      </c>
      <c r="H9" s="263">
        <v>405</v>
      </c>
      <c r="I9" s="263">
        <v>423</v>
      </c>
      <c r="J9" s="263">
        <v>450</v>
      </c>
      <c r="K9" s="263">
        <v>485</v>
      </c>
      <c r="L9" s="263">
        <v>513</v>
      </c>
      <c r="M9" s="263">
        <v>541</v>
      </c>
      <c r="N9" s="263">
        <v>572</v>
      </c>
      <c r="O9" s="255">
        <v>614</v>
      </c>
      <c r="P9" s="255">
        <v>641</v>
      </c>
      <c r="Q9" s="255">
        <v>670</v>
      </c>
      <c r="R9" s="255">
        <v>710</v>
      </c>
      <c r="S9" s="255">
        <v>757</v>
      </c>
      <c r="T9" s="255">
        <v>798</v>
      </c>
      <c r="U9" s="255">
        <v>853</v>
      </c>
      <c r="V9" s="255">
        <v>911</v>
      </c>
      <c r="W9" s="254">
        <v>958</v>
      </c>
      <c r="X9" s="257">
        <v>979</v>
      </c>
      <c r="Y9" s="255">
        <v>1041</v>
      </c>
      <c r="Z9" s="703">
        <v>1077</v>
      </c>
      <c r="AA9" s="703">
        <v>1120</v>
      </c>
      <c r="AB9" s="703">
        <v>1174</v>
      </c>
      <c r="AC9" s="703">
        <v>1219</v>
      </c>
      <c r="AD9" s="703">
        <v>1270</v>
      </c>
    </row>
    <row r="10" spans="1:30" ht="15" x14ac:dyDescent="0.2">
      <c r="A10" s="562" t="s">
        <v>107</v>
      </c>
      <c r="B10" s="252" t="s">
        <v>0</v>
      </c>
      <c r="C10" s="252" t="s">
        <v>0</v>
      </c>
      <c r="D10" s="252" t="s">
        <v>0</v>
      </c>
      <c r="E10" s="252" t="s">
        <v>0</v>
      </c>
      <c r="F10" s="252" t="s">
        <v>0</v>
      </c>
      <c r="G10" s="252" t="s">
        <v>0</v>
      </c>
      <c r="H10" s="252">
        <v>8.0399999999999991</v>
      </c>
      <c r="I10" s="252">
        <v>8.31</v>
      </c>
      <c r="J10" s="251">
        <v>8.3699999999999992</v>
      </c>
      <c r="K10" s="251">
        <v>8.2899999999999991</v>
      </c>
      <c r="L10" s="251">
        <v>8.1999999999999993</v>
      </c>
      <c r="M10" s="251">
        <v>8.02</v>
      </c>
      <c r="N10" s="250">
        <v>8.31</v>
      </c>
      <c r="O10" s="249">
        <v>8.11</v>
      </c>
      <c r="P10" s="249">
        <v>8.0500000000000007</v>
      </c>
      <c r="Q10" s="249">
        <v>7.51</v>
      </c>
      <c r="R10" s="249">
        <v>8</v>
      </c>
      <c r="S10" s="249">
        <v>8.3699999999999992</v>
      </c>
      <c r="T10" s="249">
        <v>8.01</v>
      </c>
      <c r="U10" s="249">
        <v>8.0500000000000007</v>
      </c>
      <c r="V10" s="248">
        <v>8.02</v>
      </c>
      <c r="W10" s="248">
        <v>8.2200000000000006</v>
      </c>
      <c r="X10" s="247">
        <v>8.73</v>
      </c>
      <c r="Y10" s="246">
        <v>8.01</v>
      </c>
      <c r="Z10" s="702">
        <v>7.79</v>
      </c>
      <c r="AA10" s="702">
        <v>7.47</v>
      </c>
      <c r="AB10" s="702">
        <v>7.81</v>
      </c>
      <c r="AC10" s="702">
        <v>8.35</v>
      </c>
      <c r="AD10" s="702">
        <v>8.9499999999999993</v>
      </c>
    </row>
    <row r="11" spans="1:30" ht="15" x14ac:dyDescent="0.2">
      <c r="A11" s="206" t="s">
        <v>108</v>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row>
  </sheetData>
  <phoneticPr fontId="5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F42"/>
  <sheetViews>
    <sheetView zoomScaleNormal="100" workbookViewId="0"/>
  </sheetViews>
  <sheetFormatPr defaultColWidth="11.42578125" defaultRowHeight="12.75" x14ac:dyDescent="0.2"/>
  <cols>
    <col min="1" max="1" width="53.85546875" customWidth="1"/>
    <col min="2" max="24" width="11.5703125" bestFit="1" customWidth="1"/>
    <col min="25" max="28" width="12.42578125" bestFit="1" customWidth="1"/>
  </cols>
  <sheetData>
    <row r="4" spans="1:32" x14ac:dyDescent="0.2">
      <c r="A4" s="563" t="s">
        <v>109</v>
      </c>
      <c r="B4" s="272"/>
      <c r="C4" s="272"/>
      <c r="D4" s="272"/>
      <c r="E4" s="272"/>
      <c r="F4" s="272"/>
      <c r="G4" s="272"/>
      <c r="H4" s="272"/>
      <c r="I4" s="272"/>
      <c r="J4" s="272"/>
      <c r="K4" s="272"/>
      <c r="L4" s="272"/>
      <c r="M4" s="272"/>
      <c r="N4" s="272"/>
      <c r="O4" s="272"/>
      <c r="P4" s="272"/>
    </row>
    <row r="5" spans="1:32" x14ac:dyDescent="0.2">
      <c r="A5" s="273"/>
      <c r="B5" s="118">
        <v>1985</v>
      </c>
      <c r="C5" s="118">
        <v>1986</v>
      </c>
      <c r="D5" s="118">
        <v>1987</v>
      </c>
      <c r="E5" s="118">
        <v>1988</v>
      </c>
      <c r="F5" s="118">
        <v>1989</v>
      </c>
      <c r="G5" s="118">
        <v>1990</v>
      </c>
      <c r="H5" s="118">
        <v>1991</v>
      </c>
      <c r="I5" s="118">
        <v>1992</v>
      </c>
      <c r="J5" s="118">
        <v>1993</v>
      </c>
      <c r="K5" s="118">
        <v>1994</v>
      </c>
      <c r="L5" s="118">
        <v>1995</v>
      </c>
      <c r="M5" s="118">
        <v>1996</v>
      </c>
      <c r="N5" s="118">
        <v>1997</v>
      </c>
      <c r="O5" s="118">
        <v>1998</v>
      </c>
      <c r="P5" s="118">
        <v>1999</v>
      </c>
      <c r="Q5" s="118">
        <v>2000</v>
      </c>
      <c r="R5" s="118">
        <v>2001</v>
      </c>
      <c r="S5" s="118">
        <v>2002</v>
      </c>
      <c r="T5" s="118">
        <v>2003</v>
      </c>
      <c r="U5" s="118">
        <v>2004</v>
      </c>
      <c r="V5" s="118">
        <v>2005</v>
      </c>
      <c r="W5" s="118">
        <v>2006</v>
      </c>
      <c r="X5" s="118">
        <v>2007</v>
      </c>
      <c r="Y5" s="118">
        <v>2008</v>
      </c>
      <c r="Z5" s="118">
        <v>2009</v>
      </c>
      <c r="AA5" s="118">
        <v>2010</v>
      </c>
      <c r="AB5" s="709">
        <v>2011</v>
      </c>
      <c r="AC5" s="709">
        <v>2012</v>
      </c>
      <c r="AD5" s="709">
        <v>2013</v>
      </c>
      <c r="AE5" s="709">
        <v>2014</v>
      </c>
      <c r="AF5" s="709">
        <v>2015</v>
      </c>
    </row>
    <row r="6" spans="1:32" x14ac:dyDescent="0.2">
      <c r="A6" s="564" t="s">
        <v>110</v>
      </c>
      <c r="B6" s="284">
        <v>278449</v>
      </c>
      <c r="C6" s="284">
        <v>284127</v>
      </c>
      <c r="D6" s="284">
        <v>328606</v>
      </c>
      <c r="E6" s="284">
        <v>345081</v>
      </c>
      <c r="F6" s="284">
        <v>374771</v>
      </c>
      <c r="G6" s="284">
        <v>395097</v>
      </c>
      <c r="H6" s="284">
        <v>442720</v>
      </c>
      <c r="I6" s="284">
        <v>479220</v>
      </c>
      <c r="J6" s="284">
        <v>476016</v>
      </c>
      <c r="K6" s="284">
        <v>501305</v>
      </c>
      <c r="L6" s="284">
        <v>542573</v>
      </c>
      <c r="M6" s="284">
        <v>575545</v>
      </c>
      <c r="N6" s="284">
        <v>590112</v>
      </c>
      <c r="O6" s="284">
        <v>616916</v>
      </c>
      <c r="P6" s="284">
        <v>683853</v>
      </c>
      <c r="Q6" s="94">
        <v>753269</v>
      </c>
      <c r="R6" s="94">
        <v>818859</v>
      </c>
      <c r="S6" s="94">
        <v>882914</v>
      </c>
      <c r="T6" s="94">
        <v>904217</v>
      </c>
      <c r="U6" s="94">
        <v>972013</v>
      </c>
      <c r="V6" s="94">
        <v>1085330</v>
      </c>
      <c r="W6" s="94">
        <v>1233749</v>
      </c>
      <c r="X6" s="94">
        <v>1440205</v>
      </c>
      <c r="Y6" s="94">
        <v>1494802</v>
      </c>
      <c r="Z6" s="94">
        <v>1529940</v>
      </c>
      <c r="AA6" s="94">
        <v>1609936</v>
      </c>
      <c r="AB6" s="710">
        <v>1709189</v>
      </c>
      <c r="AC6" s="710">
        <v>1773712</v>
      </c>
      <c r="AD6" s="710">
        <v>1881344</v>
      </c>
      <c r="AE6" s="710">
        <v>1980609</v>
      </c>
      <c r="AF6" s="710">
        <v>1926026</v>
      </c>
    </row>
    <row r="7" spans="1:32" x14ac:dyDescent="0.2">
      <c r="A7" s="217" t="s">
        <v>111</v>
      </c>
      <c r="B7" s="283" t="s">
        <v>0</v>
      </c>
      <c r="C7" s="283" t="s">
        <v>0</v>
      </c>
      <c r="D7" s="283" t="s">
        <v>0</v>
      </c>
      <c r="E7" s="283" t="s">
        <v>0</v>
      </c>
      <c r="F7" s="283" t="s">
        <v>0</v>
      </c>
      <c r="G7" s="283" t="s">
        <v>0</v>
      </c>
      <c r="H7" s="283" t="s">
        <v>0</v>
      </c>
      <c r="I7" s="283" t="s">
        <v>0</v>
      </c>
      <c r="J7" s="283" t="s">
        <v>0</v>
      </c>
      <c r="K7" s="283" t="s">
        <v>0</v>
      </c>
      <c r="L7" s="433">
        <v>217362</v>
      </c>
      <c r="M7" s="433">
        <v>247110</v>
      </c>
      <c r="N7" s="433">
        <v>268754</v>
      </c>
      <c r="O7" s="433">
        <v>278716</v>
      </c>
      <c r="P7" s="433">
        <v>342361</v>
      </c>
      <c r="Q7" s="94">
        <v>370378</v>
      </c>
      <c r="R7" s="94">
        <v>384631</v>
      </c>
      <c r="S7" s="94">
        <v>399711</v>
      </c>
      <c r="T7" s="94">
        <v>427689</v>
      </c>
      <c r="U7" s="94">
        <v>472058</v>
      </c>
      <c r="V7" s="94">
        <v>552246</v>
      </c>
      <c r="W7" s="94">
        <v>679503</v>
      </c>
      <c r="X7" s="94">
        <v>760448</v>
      </c>
      <c r="Y7" s="94">
        <v>736491</v>
      </c>
      <c r="Z7" s="94">
        <v>744260</v>
      </c>
      <c r="AA7" s="94">
        <v>788613</v>
      </c>
      <c r="AB7" s="710">
        <v>828816</v>
      </c>
      <c r="AC7" s="710">
        <v>826016</v>
      </c>
      <c r="AD7" s="710">
        <v>875018</v>
      </c>
      <c r="AE7" s="710">
        <v>902793</v>
      </c>
      <c r="AF7" s="710">
        <v>1772840</v>
      </c>
    </row>
    <row r="8" spans="1:32" x14ac:dyDescent="0.2">
      <c r="A8" s="213" t="s">
        <v>112</v>
      </c>
      <c r="B8" s="283" t="s">
        <v>0</v>
      </c>
      <c r="C8" s="283" t="s">
        <v>0</v>
      </c>
      <c r="D8" s="283" t="s">
        <v>0</v>
      </c>
      <c r="E8" s="283" t="s">
        <v>0</v>
      </c>
      <c r="F8" s="283" t="s">
        <v>0</v>
      </c>
      <c r="G8" s="283" t="s">
        <v>0</v>
      </c>
      <c r="H8" s="283" t="s">
        <v>0</v>
      </c>
      <c r="I8" s="283" t="s">
        <v>0</v>
      </c>
      <c r="J8" s="283" t="s">
        <v>0</v>
      </c>
      <c r="K8" s="283" t="s">
        <v>0</v>
      </c>
      <c r="L8" s="283">
        <v>39074</v>
      </c>
      <c r="M8" s="283">
        <v>39865</v>
      </c>
      <c r="N8" s="283">
        <v>42215</v>
      </c>
      <c r="O8" s="283">
        <v>42142</v>
      </c>
      <c r="P8" s="283">
        <v>43365</v>
      </c>
      <c r="Q8" s="89">
        <v>42523</v>
      </c>
      <c r="R8" s="89">
        <v>42038</v>
      </c>
      <c r="S8" s="89">
        <v>40282</v>
      </c>
      <c r="T8" s="89">
        <v>41685</v>
      </c>
      <c r="U8" s="89">
        <v>43340</v>
      </c>
      <c r="V8" s="89">
        <v>46530</v>
      </c>
      <c r="W8" s="89">
        <v>48247</v>
      </c>
      <c r="X8" s="89">
        <v>49543</v>
      </c>
      <c r="Y8" s="89">
        <v>49128</v>
      </c>
      <c r="Z8" s="89">
        <v>48399</v>
      </c>
      <c r="AA8" s="89">
        <v>48725</v>
      </c>
      <c r="AB8" s="711">
        <v>48983</v>
      </c>
      <c r="AC8" s="711">
        <v>48408</v>
      </c>
      <c r="AD8" s="711">
        <v>48457</v>
      </c>
      <c r="AE8" s="711">
        <v>47880</v>
      </c>
      <c r="AF8" s="711">
        <v>48503</v>
      </c>
    </row>
    <row r="9" spans="1:32" x14ac:dyDescent="0.2">
      <c r="A9" s="213" t="s">
        <v>113</v>
      </c>
      <c r="B9" s="282" t="s">
        <v>0</v>
      </c>
      <c r="C9" s="282" t="s">
        <v>0</v>
      </c>
      <c r="D9" s="282" t="s">
        <v>0</v>
      </c>
      <c r="E9" s="282" t="s">
        <v>0</v>
      </c>
      <c r="F9" s="282" t="s">
        <v>0</v>
      </c>
      <c r="G9" s="282" t="s">
        <v>0</v>
      </c>
      <c r="H9" s="282" t="s">
        <v>0</v>
      </c>
      <c r="I9" s="282" t="s">
        <v>0</v>
      </c>
      <c r="J9" s="282" t="s">
        <v>0</v>
      </c>
      <c r="K9" s="283" t="s">
        <v>0</v>
      </c>
      <c r="L9" s="283">
        <v>178288</v>
      </c>
      <c r="M9" s="283">
        <v>207245</v>
      </c>
      <c r="N9" s="283">
        <v>226539</v>
      </c>
      <c r="O9" s="283">
        <v>236574</v>
      </c>
      <c r="P9" s="283">
        <v>298996</v>
      </c>
      <c r="Q9" s="89">
        <v>327855</v>
      </c>
      <c r="R9" s="89">
        <v>342593</v>
      </c>
      <c r="S9" s="89">
        <v>359429</v>
      </c>
      <c r="T9" s="89">
        <v>386004</v>
      </c>
      <c r="U9" s="89">
        <v>428718</v>
      </c>
      <c r="V9" s="89">
        <v>505716</v>
      </c>
      <c r="W9" s="89">
        <v>631256</v>
      </c>
      <c r="X9" s="89">
        <v>710905</v>
      </c>
      <c r="Y9" s="89">
        <v>687363</v>
      </c>
      <c r="Z9" s="89">
        <v>695861</v>
      </c>
      <c r="AA9" s="89">
        <v>739888</v>
      </c>
      <c r="AB9" s="711">
        <v>779833</v>
      </c>
      <c r="AC9" s="711">
        <v>777608</v>
      </c>
      <c r="AD9" s="711">
        <v>826561</v>
      </c>
      <c r="AE9" s="711">
        <v>854913</v>
      </c>
      <c r="AF9" s="711">
        <v>1724337</v>
      </c>
    </row>
    <row r="10" spans="1:32" x14ac:dyDescent="0.2">
      <c r="A10" s="217" t="s">
        <v>114</v>
      </c>
      <c r="B10" s="279" t="s">
        <v>0</v>
      </c>
      <c r="C10" s="279" t="s">
        <v>0</v>
      </c>
      <c r="D10" s="279" t="s">
        <v>0</v>
      </c>
      <c r="E10" s="279" t="s">
        <v>0</v>
      </c>
      <c r="F10" s="279" t="s">
        <v>0</v>
      </c>
      <c r="G10" s="279" t="s">
        <v>0</v>
      </c>
      <c r="H10" s="279" t="s">
        <v>0</v>
      </c>
      <c r="I10" s="279" t="s">
        <v>0</v>
      </c>
      <c r="J10" s="279" t="s">
        <v>0</v>
      </c>
      <c r="K10" s="278" t="s">
        <v>0</v>
      </c>
      <c r="L10" s="278">
        <v>297337</v>
      </c>
      <c r="M10" s="278">
        <v>294741</v>
      </c>
      <c r="N10" s="278">
        <v>278741</v>
      </c>
      <c r="O10" s="278">
        <v>292820</v>
      </c>
      <c r="P10" s="278">
        <v>295820</v>
      </c>
      <c r="Q10" s="94">
        <v>326350</v>
      </c>
      <c r="R10" s="94">
        <v>370171</v>
      </c>
      <c r="S10" s="94">
        <v>409704</v>
      </c>
      <c r="T10" s="94">
        <v>407457</v>
      </c>
      <c r="U10" s="94">
        <v>423184</v>
      </c>
      <c r="V10" s="94">
        <v>435483</v>
      </c>
      <c r="W10" s="94">
        <v>473108</v>
      </c>
      <c r="X10" s="94">
        <v>559351</v>
      </c>
      <c r="Y10" s="94">
        <v>657162</v>
      </c>
      <c r="Z10" s="94">
        <v>693888</v>
      </c>
      <c r="AA10" s="94">
        <v>731271</v>
      </c>
      <c r="AB10" s="710">
        <v>780481</v>
      </c>
      <c r="AC10" s="710">
        <v>868558</v>
      </c>
      <c r="AD10" s="710">
        <v>931727</v>
      </c>
      <c r="AE10" s="710">
        <v>1010026</v>
      </c>
      <c r="AF10" s="710">
        <v>153186</v>
      </c>
    </row>
    <row r="11" spans="1:32" x14ac:dyDescent="0.2">
      <c r="A11" s="565" t="s">
        <v>115</v>
      </c>
      <c r="B11" s="277" t="s">
        <v>0</v>
      </c>
      <c r="C11" s="277" t="s">
        <v>0</v>
      </c>
      <c r="D11" s="277" t="s">
        <v>0</v>
      </c>
      <c r="E11" s="277" t="s">
        <v>0</v>
      </c>
      <c r="F11" s="277" t="s">
        <v>0</v>
      </c>
      <c r="G11" s="277" t="s">
        <v>0</v>
      </c>
      <c r="H11" s="277" t="s">
        <v>0</v>
      </c>
      <c r="I11" s="277" t="s">
        <v>0</v>
      </c>
      <c r="J11" s="277" t="s">
        <v>0</v>
      </c>
      <c r="K11" s="276" t="s">
        <v>0</v>
      </c>
      <c r="L11" s="276">
        <v>27874</v>
      </c>
      <c r="M11" s="276">
        <v>33694</v>
      </c>
      <c r="N11" s="276">
        <v>42618</v>
      </c>
      <c r="O11" s="276">
        <v>45380</v>
      </c>
      <c r="P11" s="276">
        <v>45671</v>
      </c>
      <c r="Q11" s="109">
        <v>56541</v>
      </c>
      <c r="R11" s="109">
        <v>64057</v>
      </c>
      <c r="S11" s="109">
        <v>73499</v>
      </c>
      <c r="T11" s="109">
        <v>69071</v>
      </c>
      <c r="U11" s="109">
        <v>76771</v>
      </c>
      <c r="V11" s="109">
        <v>97601</v>
      </c>
      <c r="W11" s="109">
        <v>81138</v>
      </c>
      <c r="X11" s="109">
        <v>120406</v>
      </c>
      <c r="Y11" s="109">
        <v>101149</v>
      </c>
      <c r="Z11" s="109">
        <v>91792</v>
      </c>
      <c r="AA11" s="109">
        <v>90052</v>
      </c>
      <c r="AB11" s="712">
        <v>99892</v>
      </c>
      <c r="AC11" s="712">
        <v>79138</v>
      </c>
      <c r="AD11" s="712">
        <v>74599</v>
      </c>
      <c r="AE11" s="712">
        <v>67790</v>
      </c>
      <c r="AF11" s="712" t="s">
        <v>0</v>
      </c>
    </row>
    <row r="12" spans="1:32" x14ac:dyDescent="0.2">
      <c r="AB12" s="548"/>
      <c r="AC12" s="548"/>
      <c r="AD12" s="548"/>
      <c r="AE12" s="548"/>
    </row>
    <row r="13" spans="1:32" x14ac:dyDescent="0.2">
      <c r="AB13" s="548"/>
      <c r="AC13" s="548"/>
      <c r="AD13" s="548"/>
      <c r="AE13" s="548"/>
    </row>
    <row r="14" spans="1:32" x14ac:dyDescent="0.2">
      <c r="A14" s="215" t="s">
        <v>116</v>
      </c>
      <c r="B14" s="272"/>
      <c r="C14" s="272"/>
      <c r="D14" s="272"/>
      <c r="E14" s="272"/>
      <c r="F14" s="272"/>
      <c r="G14" s="272"/>
      <c r="H14" s="272"/>
      <c r="I14" s="272"/>
      <c r="J14" s="272"/>
      <c r="K14" s="272"/>
      <c r="L14" s="272"/>
      <c r="M14" s="272"/>
      <c r="N14" s="272"/>
      <c r="O14" s="272"/>
      <c r="P14" s="272"/>
      <c r="Q14" s="274"/>
      <c r="R14" s="275"/>
      <c r="S14" s="275"/>
      <c r="T14" s="275"/>
      <c r="U14" s="275"/>
      <c r="V14" s="275"/>
      <c r="W14" s="275"/>
      <c r="AB14" s="548"/>
      <c r="AC14" s="548"/>
      <c r="AD14" s="548"/>
      <c r="AE14" s="548"/>
    </row>
    <row r="15" spans="1:32" x14ac:dyDescent="0.2">
      <c r="A15" s="273"/>
      <c r="B15" s="118">
        <v>1985</v>
      </c>
      <c r="C15" s="118">
        <v>1986</v>
      </c>
      <c r="D15" s="118">
        <v>1987</v>
      </c>
      <c r="E15" s="118">
        <v>1988</v>
      </c>
      <c r="F15" s="118">
        <v>1989</v>
      </c>
      <c r="G15" s="118">
        <v>1990</v>
      </c>
      <c r="H15" s="118">
        <v>1991</v>
      </c>
      <c r="I15" s="118">
        <v>1992</v>
      </c>
      <c r="J15" s="118">
        <v>1993</v>
      </c>
      <c r="K15" s="118">
        <v>1994</v>
      </c>
      <c r="L15" s="118">
        <v>1995</v>
      </c>
      <c r="M15" s="118">
        <v>1996</v>
      </c>
      <c r="N15" s="118">
        <v>1997</v>
      </c>
      <c r="O15" s="118">
        <v>1998</v>
      </c>
      <c r="P15" s="118">
        <v>1999</v>
      </c>
      <c r="Q15" s="118">
        <v>2000</v>
      </c>
      <c r="R15" s="118">
        <v>2001</v>
      </c>
      <c r="S15" s="118">
        <v>2002</v>
      </c>
      <c r="T15" s="118">
        <v>2003</v>
      </c>
      <c r="U15" s="118">
        <v>2004</v>
      </c>
      <c r="V15" s="118">
        <v>2005</v>
      </c>
      <c r="W15" s="118">
        <v>2006</v>
      </c>
      <c r="X15" s="118">
        <v>2007</v>
      </c>
      <c r="Y15" s="118">
        <v>2008</v>
      </c>
      <c r="Z15" s="118">
        <v>2009</v>
      </c>
      <c r="AA15" s="118">
        <v>2010</v>
      </c>
      <c r="AB15" s="118">
        <v>2011</v>
      </c>
      <c r="AC15" s="714">
        <v>2012</v>
      </c>
      <c r="AD15" s="714">
        <v>2013</v>
      </c>
      <c r="AE15" s="714">
        <v>2014</v>
      </c>
      <c r="AF15" s="714">
        <v>2015</v>
      </c>
    </row>
    <row r="16" spans="1:32" x14ac:dyDescent="0.2">
      <c r="A16" s="566" t="s">
        <v>117</v>
      </c>
      <c r="B16" s="269" t="s">
        <v>0</v>
      </c>
      <c r="C16" s="269" t="s">
        <v>0</v>
      </c>
      <c r="D16" s="269" t="s">
        <v>0</v>
      </c>
      <c r="E16" s="269" t="s">
        <v>0</v>
      </c>
      <c r="F16" s="269" t="s">
        <v>0</v>
      </c>
      <c r="G16" s="269" t="s">
        <v>0</v>
      </c>
      <c r="H16" s="269" t="s">
        <v>0</v>
      </c>
      <c r="I16" s="269" t="s">
        <v>0</v>
      </c>
      <c r="J16" s="269" t="s">
        <v>0</v>
      </c>
      <c r="K16" s="267">
        <v>3287</v>
      </c>
      <c r="L16" s="267">
        <v>2809</v>
      </c>
      <c r="M16" s="267">
        <v>4826</v>
      </c>
      <c r="N16" s="267">
        <v>8463</v>
      </c>
      <c r="O16" s="267">
        <v>6986</v>
      </c>
      <c r="P16" s="267">
        <v>8016</v>
      </c>
      <c r="Q16" s="89">
        <v>9233</v>
      </c>
      <c r="R16" s="89">
        <v>11804</v>
      </c>
      <c r="S16" s="89">
        <v>15647</v>
      </c>
      <c r="T16" s="89">
        <v>24690</v>
      </c>
      <c r="U16" s="89">
        <v>21337</v>
      </c>
      <c r="V16" s="89">
        <v>28666</v>
      </c>
      <c r="W16" s="89">
        <v>24536</v>
      </c>
      <c r="X16" s="89">
        <v>24867</v>
      </c>
      <c r="Y16" s="89">
        <v>41713</v>
      </c>
      <c r="Z16" s="89">
        <v>75111</v>
      </c>
      <c r="AA16" s="89">
        <v>46832</v>
      </c>
      <c r="AB16" s="89">
        <v>46498</v>
      </c>
      <c r="AC16" s="715">
        <v>32167</v>
      </c>
      <c r="AD16" s="715">
        <v>32981</v>
      </c>
      <c r="AE16" s="715">
        <v>34078</v>
      </c>
      <c r="AF16" s="715">
        <v>33245</v>
      </c>
    </row>
    <row r="17" spans="1:32" ht="15" x14ac:dyDescent="0.2">
      <c r="A17" s="566" t="s">
        <v>118</v>
      </c>
      <c r="B17" s="269" t="s">
        <v>0</v>
      </c>
      <c r="C17" s="269" t="s">
        <v>0</v>
      </c>
      <c r="D17" s="269" t="s">
        <v>0</v>
      </c>
      <c r="E17" s="269" t="s">
        <v>0</v>
      </c>
      <c r="F17" s="269" t="s">
        <v>0</v>
      </c>
      <c r="G17" s="269" t="s">
        <v>0</v>
      </c>
      <c r="H17" s="269" t="s">
        <v>0</v>
      </c>
      <c r="I17" s="269" t="s">
        <v>0</v>
      </c>
      <c r="J17" s="269" t="s">
        <v>0</v>
      </c>
      <c r="K17" s="269" t="s">
        <v>0</v>
      </c>
      <c r="L17" s="269" t="s">
        <v>0</v>
      </c>
      <c r="M17" s="269" t="s">
        <v>0</v>
      </c>
      <c r="N17" s="269" t="s">
        <v>0</v>
      </c>
      <c r="O17" s="269" t="s">
        <v>0</v>
      </c>
      <c r="P17" s="269" t="s">
        <v>0</v>
      </c>
      <c r="Q17" s="269" t="s">
        <v>0</v>
      </c>
      <c r="R17" s="269" t="s">
        <v>0</v>
      </c>
      <c r="S17" s="269" t="s">
        <v>0</v>
      </c>
      <c r="T17" s="269" t="s">
        <v>0</v>
      </c>
      <c r="U17" s="269" t="s">
        <v>0</v>
      </c>
      <c r="V17" s="269" t="s">
        <v>0</v>
      </c>
      <c r="W17" s="269" t="s">
        <v>0</v>
      </c>
      <c r="X17" s="269" t="s">
        <v>0</v>
      </c>
      <c r="Y17" s="269" t="s">
        <v>0</v>
      </c>
      <c r="Z17" s="269" t="s">
        <v>0</v>
      </c>
      <c r="AA17" s="269" t="s">
        <v>0</v>
      </c>
      <c r="AB17" s="269" t="s">
        <v>91</v>
      </c>
      <c r="AC17" s="713">
        <v>1312</v>
      </c>
      <c r="AD17" s="713">
        <v>923</v>
      </c>
      <c r="AE17" s="713">
        <v>954</v>
      </c>
      <c r="AF17" s="713">
        <v>1031</v>
      </c>
    </row>
    <row r="18" spans="1:32" s="4" customFormat="1" ht="15" x14ac:dyDescent="0.2">
      <c r="A18" s="566" t="s">
        <v>119</v>
      </c>
      <c r="B18" s="269" t="s">
        <v>0</v>
      </c>
      <c r="C18" s="269" t="s">
        <v>0</v>
      </c>
      <c r="D18" s="269" t="s">
        <v>0</v>
      </c>
      <c r="E18" s="269" t="s">
        <v>0</v>
      </c>
      <c r="F18" s="269" t="s">
        <v>0</v>
      </c>
      <c r="G18" s="269" t="s">
        <v>0</v>
      </c>
      <c r="H18" s="269" t="s">
        <v>0</v>
      </c>
      <c r="I18" s="269" t="s">
        <v>0</v>
      </c>
      <c r="J18" s="269" t="s">
        <v>0</v>
      </c>
      <c r="K18" s="269" t="s">
        <v>0</v>
      </c>
      <c r="L18" s="269" t="s">
        <v>0</v>
      </c>
      <c r="M18" s="269" t="s">
        <v>0</v>
      </c>
      <c r="N18" s="269" t="s">
        <v>0</v>
      </c>
      <c r="O18" s="269" t="s">
        <v>0</v>
      </c>
      <c r="P18" s="269" t="s">
        <v>0</v>
      </c>
      <c r="Q18" s="269" t="s">
        <v>0</v>
      </c>
      <c r="R18" s="269" t="s">
        <v>0</v>
      </c>
      <c r="S18" s="269" t="s">
        <v>0</v>
      </c>
      <c r="T18" s="269" t="s">
        <v>0</v>
      </c>
      <c r="U18" s="269" t="s">
        <v>0</v>
      </c>
      <c r="V18" s="269" t="s">
        <v>0</v>
      </c>
      <c r="W18" s="269" t="s">
        <v>0</v>
      </c>
      <c r="X18" s="269" t="s">
        <v>0</v>
      </c>
      <c r="Y18" s="269" t="s">
        <v>0</v>
      </c>
      <c r="Z18" s="269" t="s">
        <v>0</v>
      </c>
      <c r="AA18" s="269" t="s">
        <v>0</v>
      </c>
      <c r="AB18" s="269" t="s">
        <v>92</v>
      </c>
      <c r="AC18" s="713">
        <v>11402</v>
      </c>
      <c r="AD18" s="713">
        <v>9527</v>
      </c>
      <c r="AE18" s="713">
        <v>28744</v>
      </c>
      <c r="AF18" s="713">
        <v>22778</v>
      </c>
    </row>
    <row r="19" spans="1:32" x14ac:dyDescent="0.2">
      <c r="A19" s="567" t="s">
        <v>120</v>
      </c>
      <c r="B19" s="268" t="s">
        <v>0</v>
      </c>
      <c r="C19" s="268" t="s">
        <v>0</v>
      </c>
      <c r="D19" s="268" t="s">
        <v>0</v>
      </c>
      <c r="E19" s="268" t="s">
        <v>0</v>
      </c>
      <c r="F19" s="268" t="s">
        <v>0</v>
      </c>
      <c r="G19" s="268" t="s">
        <v>0</v>
      </c>
      <c r="H19" s="268" t="s">
        <v>0</v>
      </c>
      <c r="I19" s="268" t="s">
        <v>0</v>
      </c>
      <c r="J19" s="268" t="s">
        <v>0</v>
      </c>
      <c r="K19" s="266">
        <v>2746</v>
      </c>
      <c r="L19" s="266">
        <v>4626</v>
      </c>
      <c r="M19" s="266">
        <v>6351</v>
      </c>
      <c r="N19" s="268">
        <v>790</v>
      </c>
      <c r="O19" s="266">
        <v>1225</v>
      </c>
      <c r="P19" s="266">
        <v>4385</v>
      </c>
      <c r="Q19" s="271">
        <v>5104</v>
      </c>
      <c r="R19" s="271">
        <v>13356</v>
      </c>
      <c r="S19" s="271">
        <v>538</v>
      </c>
      <c r="T19" s="271">
        <v>2978</v>
      </c>
      <c r="U19" s="271">
        <v>18788</v>
      </c>
      <c r="V19" s="271">
        <v>14694</v>
      </c>
      <c r="W19" s="271">
        <v>34411</v>
      </c>
      <c r="X19" s="271">
        <v>46670</v>
      </c>
      <c r="Y19" s="271">
        <v>67515</v>
      </c>
      <c r="Z19" s="271">
        <v>66242</v>
      </c>
      <c r="AA19" s="271">
        <v>72759</v>
      </c>
      <c r="AB19" s="271">
        <v>32351</v>
      </c>
      <c r="AC19" s="716">
        <v>15352</v>
      </c>
      <c r="AD19" s="716">
        <v>15806</v>
      </c>
      <c r="AE19" s="716">
        <v>5147</v>
      </c>
      <c r="AF19" s="716">
        <v>6152</v>
      </c>
    </row>
    <row r="20" spans="1:32" ht="14.25" x14ac:dyDescent="0.2">
      <c r="A20" s="419" t="s">
        <v>121</v>
      </c>
      <c r="AB20" s="548"/>
      <c r="AC20" s="548"/>
      <c r="AD20" s="548"/>
      <c r="AE20" s="548"/>
    </row>
    <row r="21" spans="1:32" x14ac:dyDescent="0.2">
      <c r="AB21" s="548"/>
      <c r="AC21" s="548"/>
      <c r="AD21" s="548"/>
      <c r="AE21" s="548"/>
    </row>
    <row r="22" spans="1:32" x14ac:dyDescent="0.2">
      <c r="A22" s="215" t="s">
        <v>122</v>
      </c>
      <c r="B22" s="215"/>
      <c r="C22" s="215"/>
      <c r="D22" s="215"/>
      <c r="E22" s="215"/>
      <c r="F22" s="215"/>
      <c r="G22" s="215"/>
      <c r="H22" s="215"/>
      <c r="I22" s="215"/>
      <c r="J22" s="215"/>
      <c r="K22" s="215"/>
      <c r="L22" s="215"/>
      <c r="M22" s="215"/>
      <c r="N22" s="215"/>
      <c r="O22" s="215"/>
      <c r="P22" s="215"/>
      <c r="Q22" s="210"/>
      <c r="R22" s="210"/>
      <c r="S22" s="210"/>
      <c r="T22" s="210"/>
      <c r="U22" s="210"/>
      <c r="V22" s="210"/>
      <c r="W22" s="210"/>
      <c r="X22" s="210"/>
      <c r="Y22" s="210"/>
      <c r="Z22" s="210"/>
      <c r="AA22" s="210"/>
      <c r="AB22" s="210"/>
      <c r="AC22" s="210"/>
      <c r="AD22" s="210"/>
      <c r="AE22" s="210"/>
    </row>
    <row r="23" spans="1:32" x14ac:dyDescent="0.2">
      <c r="A23" s="216"/>
      <c r="B23" s="245">
        <v>1985</v>
      </c>
      <c r="C23" s="245">
        <v>1986</v>
      </c>
      <c r="D23" s="245">
        <v>1987</v>
      </c>
      <c r="E23" s="245">
        <v>1988</v>
      </c>
      <c r="F23" s="245">
        <v>1989</v>
      </c>
      <c r="G23" s="245">
        <v>1990</v>
      </c>
      <c r="H23" s="245">
        <v>1991</v>
      </c>
      <c r="I23" s="245">
        <v>1992</v>
      </c>
      <c r="J23" s="245">
        <v>1993</v>
      </c>
      <c r="K23" s="245">
        <v>1994</v>
      </c>
      <c r="L23" s="245">
        <v>1995</v>
      </c>
      <c r="M23" s="245">
        <v>1996</v>
      </c>
      <c r="N23" s="245">
        <v>1997</v>
      </c>
      <c r="O23" s="245">
        <v>1998</v>
      </c>
      <c r="P23" s="245">
        <v>1999</v>
      </c>
      <c r="Q23" s="245">
        <v>2000</v>
      </c>
      <c r="R23" s="245">
        <v>2001</v>
      </c>
      <c r="S23" s="245">
        <v>2002</v>
      </c>
      <c r="T23" s="245">
        <v>2003</v>
      </c>
      <c r="U23" s="245">
        <v>2004</v>
      </c>
      <c r="V23" s="245">
        <v>2005</v>
      </c>
      <c r="W23" s="245">
        <v>2006</v>
      </c>
      <c r="X23" s="245">
        <v>2007</v>
      </c>
      <c r="Y23" s="245">
        <v>2008</v>
      </c>
      <c r="Z23" s="245">
        <v>2009</v>
      </c>
      <c r="AA23" s="245">
        <v>2010</v>
      </c>
      <c r="AB23" s="245">
        <v>2011</v>
      </c>
      <c r="AC23" s="720">
        <v>2012</v>
      </c>
      <c r="AD23" s="720">
        <v>2013</v>
      </c>
      <c r="AE23" s="720">
        <v>2014</v>
      </c>
      <c r="AF23" s="720">
        <v>2015</v>
      </c>
    </row>
    <row r="24" spans="1:32" x14ac:dyDescent="0.2">
      <c r="A24" s="215" t="s">
        <v>8</v>
      </c>
      <c r="B24" s="222">
        <v>24386</v>
      </c>
      <c r="C24" s="222">
        <v>26329</v>
      </c>
      <c r="D24" s="222">
        <v>27786</v>
      </c>
      <c r="E24" s="222">
        <v>29209</v>
      </c>
      <c r="F24" s="222">
        <v>29432</v>
      </c>
      <c r="G24" s="222">
        <v>29701</v>
      </c>
      <c r="H24" s="222">
        <v>30650</v>
      </c>
      <c r="I24" s="222">
        <v>32029</v>
      </c>
      <c r="J24" s="222">
        <v>33408</v>
      </c>
      <c r="K24" s="222">
        <v>36953</v>
      </c>
      <c r="L24" s="222">
        <v>38359</v>
      </c>
      <c r="M24" s="222">
        <v>39588</v>
      </c>
      <c r="N24" s="222">
        <v>41221</v>
      </c>
      <c r="O24" s="222">
        <v>43578</v>
      </c>
      <c r="P24" s="222">
        <v>43837</v>
      </c>
      <c r="Q24" s="222">
        <v>43571</v>
      </c>
      <c r="R24" s="222">
        <v>42947</v>
      </c>
      <c r="S24" s="222">
        <v>41767</v>
      </c>
      <c r="T24" s="222">
        <v>41562</v>
      </c>
      <c r="U24" s="222">
        <v>43728</v>
      </c>
      <c r="V24" s="222">
        <v>45887</v>
      </c>
      <c r="W24" s="222">
        <v>49218</v>
      </c>
      <c r="X24" s="222">
        <v>50439</v>
      </c>
      <c r="Y24" s="222">
        <v>50413</v>
      </c>
      <c r="Z24" s="222">
        <v>50356</v>
      </c>
      <c r="AA24" s="222">
        <v>50450</v>
      </c>
      <c r="AB24" s="222">
        <v>50315</v>
      </c>
      <c r="AC24" s="718">
        <v>51179</v>
      </c>
      <c r="AD24" s="718">
        <v>49762</v>
      </c>
      <c r="AE24" s="718">
        <v>49352</v>
      </c>
      <c r="AF24" s="718">
        <v>50068</v>
      </c>
    </row>
    <row r="25" spans="1:32" x14ac:dyDescent="0.2">
      <c r="A25" s="217" t="s">
        <v>123</v>
      </c>
      <c r="B25" s="222">
        <v>23110</v>
      </c>
      <c r="C25" s="222">
        <v>24715</v>
      </c>
      <c r="D25" s="222">
        <v>26030</v>
      </c>
      <c r="E25" s="222">
        <v>27399</v>
      </c>
      <c r="F25" s="222">
        <v>27544</v>
      </c>
      <c r="G25" s="222">
        <v>27739</v>
      </c>
      <c r="H25" s="222">
        <v>28609</v>
      </c>
      <c r="I25" s="222">
        <v>29919</v>
      </c>
      <c r="J25" s="222">
        <v>31264</v>
      </c>
      <c r="K25" s="222">
        <v>34676</v>
      </c>
      <c r="L25" s="222">
        <v>35851</v>
      </c>
      <c r="M25" s="222">
        <v>36812</v>
      </c>
      <c r="N25" s="222">
        <v>38284</v>
      </c>
      <c r="O25" s="222">
        <v>40487</v>
      </c>
      <c r="P25" s="222">
        <v>40567</v>
      </c>
      <c r="Q25" s="222">
        <v>40119</v>
      </c>
      <c r="R25" s="222">
        <v>39271</v>
      </c>
      <c r="S25" s="222">
        <v>37811</v>
      </c>
      <c r="T25" s="222">
        <v>37429</v>
      </c>
      <c r="U25" s="222">
        <v>39429</v>
      </c>
      <c r="V25" s="222">
        <v>41382</v>
      </c>
      <c r="W25" s="222">
        <v>44523</v>
      </c>
      <c r="X25" s="222">
        <v>45858</v>
      </c>
      <c r="Y25" s="222">
        <v>45838</v>
      </c>
      <c r="Z25" s="222">
        <v>45704</v>
      </c>
      <c r="AA25" s="222">
        <v>45676</v>
      </c>
      <c r="AB25" s="222">
        <v>45463</v>
      </c>
      <c r="AC25" s="718">
        <v>46379</v>
      </c>
      <c r="AD25" s="718">
        <v>45509</v>
      </c>
      <c r="AE25" s="718">
        <v>44995</v>
      </c>
      <c r="AF25" s="718">
        <v>45605</v>
      </c>
    </row>
    <row r="26" spans="1:32" x14ac:dyDescent="0.2">
      <c r="A26" s="213" t="s">
        <v>124</v>
      </c>
      <c r="B26" s="219">
        <v>13675</v>
      </c>
      <c r="C26" s="219">
        <v>15109</v>
      </c>
      <c r="D26" s="219">
        <v>16245</v>
      </c>
      <c r="E26" s="219">
        <v>17426</v>
      </c>
      <c r="F26" s="219">
        <v>17728</v>
      </c>
      <c r="G26" s="219">
        <v>18716</v>
      </c>
      <c r="H26" s="219">
        <v>19571</v>
      </c>
      <c r="I26" s="219">
        <v>20864</v>
      </c>
      <c r="J26" s="219">
        <v>22010</v>
      </c>
      <c r="K26" s="219">
        <v>24833</v>
      </c>
      <c r="L26" s="219">
        <v>25522</v>
      </c>
      <c r="M26" s="219">
        <v>25985</v>
      </c>
      <c r="N26" s="219">
        <v>26711</v>
      </c>
      <c r="O26" s="219">
        <v>27773</v>
      </c>
      <c r="P26" s="219">
        <v>27291</v>
      </c>
      <c r="Q26" s="219">
        <v>26336</v>
      </c>
      <c r="R26" s="219">
        <v>24713</v>
      </c>
      <c r="S26" s="219">
        <v>22599</v>
      </c>
      <c r="T26" s="219">
        <v>22167</v>
      </c>
      <c r="U26" s="219">
        <v>23555</v>
      </c>
      <c r="V26" s="219">
        <v>24649</v>
      </c>
      <c r="W26" s="219">
        <v>25818</v>
      </c>
      <c r="X26" s="219">
        <v>26179</v>
      </c>
      <c r="Y26" s="219">
        <v>25371</v>
      </c>
      <c r="Z26" s="219">
        <v>24382</v>
      </c>
      <c r="AA26" s="219">
        <v>23134</v>
      </c>
      <c r="AB26" s="219">
        <v>21678</v>
      </c>
      <c r="AC26" s="717">
        <v>21180</v>
      </c>
      <c r="AD26" s="717">
        <v>19798</v>
      </c>
      <c r="AE26" s="717">
        <v>18712</v>
      </c>
      <c r="AF26" s="717">
        <v>17947</v>
      </c>
    </row>
    <row r="27" spans="1:32" x14ac:dyDescent="0.2">
      <c r="A27" s="213" t="s">
        <v>125</v>
      </c>
      <c r="B27" s="219">
        <v>801</v>
      </c>
      <c r="C27" s="219">
        <v>791</v>
      </c>
      <c r="D27" s="219">
        <v>764</v>
      </c>
      <c r="E27" s="219">
        <v>771</v>
      </c>
      <c r="F27" s="219">
        <v>747</v>
      </c>
      <c r="G27" s="219">
        <v>730</v>
      </c>
      <c r="H27" s="219">
        <v>828</v>
      </c>
      <c r="I27" s="219">
        <v>1282</v>
      </c>
      <c r="J27" s="219">
        <v>1889</v>
      </c>
      <c r="K27" s="219">
        <v>2548</v>
      </c>
      <c r="L27" s="219">
        <v>2992</v>
      </c>
      <c r="M27" s="219">
        <v>3465</v>
      </c>
      <c r="N27" s="219">
        <v>4068</v>
      </c>
      <c r="O27" s="219">
        <v>4875</v>
      </c>
      <c r="P27" s="219">
        <v>5588</v>
      </c>
      <c r="Q27" s="219">
        <v>6107</v>
      </c>
      <c r="R27" s="219">
        <v>6921</v>
      </c>
      <c r="S27" s="219">
        <v>7626</v>
      </c>
      <c r="T27" s="219">
        <v>7732</v>
      </c>
      <c r="U27" s="219">
        <v>8278</v>
      </c>
      <c r="V27" s="219">
        <v>9060</v>
      </c>
      <c r="W27" s="219">
        <v>10374</v>
      </c>
      <c r="X27" s="219">
        <v>11213</v>
      </c>
      <c r="Y27" s="219">
        <v>11882</v>
      </c>
      <c r="Z27" s="219">
        <v>12722</v>
      </c>
      <c r="AA27" s="219">
        <v>13623</v>
      </c>
      <c r="AB27" s="219">
        <v>14542</v>
      </c>
      <c r="AC27" s="717">
        <v>15633</v>
      </c>
      <c r="AD27" s="717">
        <v>16306</v>
      </c>
      <c r="AE27" s="717">
        <v>17101</v>
      </c>
      <c r="AF27" s="717">
        <v>18355</v>
      </c>
    </row>
    <row r="28" spans="1:32" x14ac:dyDescent="0.2">
      <c r="A28" s="213" t="s">
        <v>126</v>
      </c>
      <c r="B28" s="219" t="s">
        <v>0</v>
      </c>
      <c r="C28" s="219" t="s">
        <v>0</v>
      </c>
      <c r="D28" s="219" t="s">
        <v>0</v>
      </c>
      <c r="E28" s="219" t="s">
        <v>0</v>
      </c>
      <c r="F28" s="219" t="s">
        <v>0</v>
      </c>
      <c r="G28" s="219" t="s">
        <v>0</v>
      </c>
      <c r="H28" s="219" t="s">
        <v>0</v>
      </c>
      <c r="I28" s="219" t="s">
        <v>0</v>
      </c>
      <c r="J28" s="219" t="s">
        <v>0</v>
      </c>
      <c r="K28" s="219">
        <v>106</v>
      </c>
      <c r="L28" s="219">
        <v>1025</v>
      </c>
      <c r="M28" s="219">
        <v>1771</v>
      </c>
      <c r="N28" s="219">
        <v>2630</v>
      </c>
      <c r="O28" s="219">
        <v>3650</v>
      </c>
      <c r="P28" s="219">
        <v>3949</v>
      </c>
      <c r="Q28" s="219">
        <v>4275</v>
      </c>
      <c r="R28" s="219">
        <v>4446</v>
      </c>
      <c r="S28" s="219">
        <v>4573</v>
      </c>
      <c r="T28" s="219">
        <v>4674</v>
      </c>
      <c r="U28" s="219">
        <v>4792</v>
      </c>
      <c r="V28" s="219">
        <v>4819</v>
      </c>
      <c r="W28" s="219">
        <v>5296</v>
      </c>
      <c r="X28" s="219">
        <v>5381</v>
      </c>
      <c r="Y28" s="219">
        <v>5522</v>
      </c>
      <c r="Z28" s="219">
        <v>5580</v>
      </c>
      <c r="AA28" s="219">
        <v>5846</v>
      </c>
      <c r="AB28" s="219">
        <v>6103</v>
      </c>
      <c r="AC28" s="717">
        <v>6335</v>
      </c>
      <c r="AD28" s="717">
        <v>6251</v>
      </c>
      <c r="AE28" s="717">
        <v>6033</v>
      </c>
      <c r="AF28" s="717">
        <v>6056</v>
      </c>
    </row>
    <row r="29" spans="1:32" x14ac:dyDescent="0.2">
      <c r="A29" s="213" t="s">
        <v>127</v>
      </c>
      <c r="B29" s="219">
        <v>7677</v>
      </c>
      <c r="C29" s="219">
        <v>8034</v>
      </c>
      <c r="D29" s="219">
        <v>8264</v>
      </c>
      <c r="E29" s="219">
        <v>8409</v>
      </c>
      <c r="F29" s="219">
        <v>8305</v>
      </c>
      <c r="G29" s="219">
        <v>7714</v>
      </c>
      <c r="H29" s="219">
        <v>7642</v>
      </c>
      <c r="I29" s="219">
        <v>7193</v>
      </c>
      <c r="J29" s="219">
        <v>6778</v>
      </c>
      <c r="K29" s="219">
        <v>6586</v>
      </c>
      <c r="L29" s="219">
        <v>5728</v>
      </c>
      <c r="M29" s="219">
        <v>4962</v>
      </c>
      <c r="N29" s="219">
        <v>4246</v>
      </c>
      <c r="O29" s="219">
        <v>3473</v>
      </c>
      <c r="P29" s="219">
        <v>3027</v>
      </c>
      <c r="Q29" s="219">
        <v>2684</v>
      </c>
      <c r="R29" s="219">
        <v>2464</v>
      </c>
      <c r="S29" s="219">
        <v>2270</v>
      </c>
      <c r="T29" s="219">
        <v>2091</v>
      </c>
      <c r="U29" s="219">
        <v>2012</v>
      </c>
      <c r="V29" s="219">
        <v>2021</v>
      </c>
      <c r="W29" s="219">
        <v>2119</v>
      </c>
      <c r="X29" s="219">
        <v>2121</v>
      </c>
      <c r="Y29" s="219">
        <v>2083</v>
      </c>
      <c r="Z29" s="219">
        <v>2029</v>
      </c>
      <c r="AA29" s="219">
        <v>2062</v>
      </c>
      <c r="AB29" s="219">
        <v>2099</v>
      </c>
      <c r="AC29" s="717">
        <v>2149</v>
      </c>
      <c r="AD29" s="717">
        <v>2118</v>
      </c>
      <c r="AE29" s="717">
        <v>2096</v>
      </c>
      <c r="AF29" s="717">
        <v>2154</v>
      </c>
    </row>
    <row r="30" spans="1:32" x14ac:dyDescent="0.2">
      <c r="A30" s="213" t="s">
        <v>128</v>
      </c>
      <c r="B30" s="219">
        <v>459</v>
      </c>
      <c r="C30" s="219">
        <v>540</v>
      </c>
      <c r="D30" s="219">
        <v>578</v>
      </c>
      <c r="E30" s="219">
        <v>626</v>
      </c>
      <c r="F30" s="219">
        <v>617</v>
      </c>
      <c r="G30" s="219">
        <v>579</v>
      </c>
      <c r="H30" s="219">
        <v>568</v>
      </c>
      <c r="I30" s="219">
        <v>579</v>
      </c>
      <c r="J30" s="219">
        <v>587</v>
      </c>
      <c r="K30" s="219">
        <v>603</v>
      </c>
      <c r="L30" s="219">
        <v>585</v>
      </c>
      <c r="M30" s="219">
        <v>629</v>
      </c>
      <c r="N30" s="219">
        <v>629</v>
      </c>
      <c r="O30" s="219">
        <v>717</v>
      </c>
      <c r="P30" s="219">
        <v>712</v>
      </c>
      <c r="Q30" s="219">
        <v>717</v>
      </c>
      <c r="R30" s="219">
        <v>727</v>
      </c>
      <c r="S30" s="219">
        <v>744</v>
      </c>
      <c r="T30" s="219">
        <v>765</v>
      </c>
      <c r="U30" s="219">
        <v>793</v>
      </c>
      <c r="V30" s="219">
        <v>833</v>
      </c>
      <c r="W30" s="219">
        <v>916</v>
      </c>
      <c r="X30" s="219">
        <v>964</v>
      </c>
      <c r="Y30" s="219">
        <v>980</v>
      </c>
      <c r="Z30" s="219">
        <v>993</v>
      </c>
      <c r="AA30" s="219">
        <v>1012</v>
      </c>
      <c r="AB30" s="219">
        <v>1041</v>
      </c>
      <c r="AC30" s="717">
        <v>1080</v>
      </c>
      <c r="AD30" s="717">
        <v>1036</v>
      </c>
      <c r="AE30" s="717">
        <v>1054</v>
      </c>
      <c r="AF30" s="717">
        <v>1093</v>
      </c>
    </row>
    <row r="31" spans="1:32" x14ac:dyDescent="0.2">
      <c r="A31" s="213" t="s">
        <v>129</v>
      </c>
      <c r="B31" s="219">
        <v>492</v>
      </c>
      <c r="C31" s="219">
        <v>235</v>
      </c>
      <c r="D31" s="219">
        <v>173</v>
      </c>
      <c r="E31" s="219">
        <v>160</v>
      </c>
      <c r="F31" s="219">
        <v>143</v>
      </c>
      <c r="G31" s="219" t="s">
        <v>0</v>
      </c>
      <c r="H31" s="219" t="s">
        <v>0</v>
      </c>
      <c r="I31" s="219" t="s">
        <v>0</v>
      </c>
      <c r="J31" s="219" t="s">
        <v>0</v>
      </c>
      <c r="K31" s="219" t="s">
        <v>0</v>
      </c>
      <c r="L31" s="219" t="s">
        <v>0</v>
      </c>
      <c r="M31" s="219" t="s">
        <v>0</v>
      </c>
      <c r="N31" s="219" t="s">
        <v>0</v>
      </c>
      <c r="O31" s="219" t="s">
        <v>0</v>
      </c>
      <c r="P31" s="219" t="s">
        <v>0</v>
      </c>
      <c r="Q31" s="219" t="s">
        <v>0</v>
      </c>
      <c r="R31" s="219" t="s">
        <v>0</v>
      </c>
      <c r="S31" s="219" t="s">
        <v>0</v>
      </c>
      <c r="T31" s="219" t="s">
        <v>0</v>
      </c>
      <c r="U31" s="219" t="s">
        <v>0</v>
      </c>
      <c r="V31" s="219" t="s">
        <v>0</v>
      </c>
      <c r="W31" s="219" t="s">
        <v>0</v>
      </c>
      <c r="X31" s="219" t="s">
        <v>0</v>
      </c>
      <c r="Y31" s="219" t="s">
        <v>0</v>
      </c>
      <c r="Z31" s="219" t="s">
        <v>0</v>
      </c>
      <c r="AA31" s="219" t="s">
        <v>0</v>
      </c>
      <c r="AB31" s="219" t="s">
        <v>0</v>
      </c>
      <c r="AC31" s="717" t="s">
        <v>0</v>
      </c>
      <c r="AD31" s="717" t="s">
        <v>0</v>
      </c>
      <c r="AE31" s="717" t="s">
        <v>0</v>
      </c>
      <c r="AF31" s="717" t="s">
        <v>0</v>
      </c>
    </row>
    <row r="32" spans="1:32" x14ac:dyDescent="0.2">
      <c r="A32" s="213" t="s">
        <v>130</v>
      </c>
      <c r="B32" s="219">
        <v>6</v>
      </c>
      <c r="C32" s="219">
        <v>6</v>
      </c>
      <c r="D32" s="219">
        <v>6</v>
      </c>
      <c r="E32" s="219">
        <v>6</v>
      </c>
      <c r="F32" s="219">
        <v>6</v>
      </c>
      <c r="G32" s="219" t="s">
        <v>0</v>
      </c>
      <c r="H32" s="219" t="s">
        <v>0</v>
      </c>
      <c r="I32" s="219" t="s">
        <v>0</v>
      </c>
      <c r="J32" s="219" t="s">
        <v>0</v>
      </c>
      <c r="K32" s="219" t="s">
        <v>0</v>
      </c>
      <c r="L32" s="219" t="s">
        <v>0</v>
      </c>
      <c r="M32" s="219" t="s">
        <v>0</v>
      </c>
      <c r="N32" s="219" t="s">
        <v>0</v>
      </c>
      <c r="O32" s="219" t="s">
        <v>0</v>
      </c>
      <c r="P32" s="219" t="s">
        <v>0</v>
      </c>
      <c r="Q32" s="219" t="s">
        <v>0</v>
      </c>
      <c r="R32" s="219" t="s">
        <v>0</v>
      </c>
      <c r="S32" s="219" t="s">
        <v>0</v>
      </c>
      <c r="T32" s="219" t="s">
        <v>0</v>
      </c>
      <c r="U32" s="219" t="s">
        <v>0</v>
      </c>
      <c r="V32" s="219" t="s">
        <v>0</v>
      </c>
      <c r="W32" s="219" t="s">
        <v>0</v>
      </c>
      <c r="X32" s="219" t="s">
        <v>0</v>
      </c>
      <c r="Y32" s="219" t="s">
        <v>0</v>
      </c>
      <c r="Z32" s="219" t="s">
        <v>0</v>
      </c>
      <c r="AA32" s="219" t="s">
        <v>0</v>
      </c>
      <c r="AB32" s="219" t="s">
        <v>0</v>
      </c>
      <c r="AC32" s="717" t="s">
        <v>0</v>
      </c>
      <c r="AD32" s="717" t="s">
        <v>0</v>
      </c>
      <c r="AE32" s="717" t="s">
        <v>0</v>
      </c>
      <c r="AF32" s="717" t="s">
        <v>0</v>
      </c>
    </row>
    <row r="33" spans="1:32" x14ac:dyDescent="0.2">
      <c r="A33" s="217" t="s">
        <v>131</v>
      </c>
      <c r="B33" s="222">
        <v>1276</v>
      </c>
      <c r="C33" s="222">
        <v>1614</v>
      </c>
      <c r="D33" s="222">
        <v>1756</v>
      </c>
      <c r="E33" s="222">
        <v>1810</v>
      </c>
      <c r="F33" s="222">
        <v>1888</v>
      </c>
      <c r="G33" s="222">
        <v>1962</v>
      </c>
      <c r="H33" s="222">
        <v>2041</v>
      </c>
      <c r="I33" s="222">
        <v>2110</v>
      </c>
      <c r="J33" s="222">
        <v>2144</v>
      </c>
      <c r="K33" s="222">
        <v>2277</v>
      </c>
      <c r="L33" s="222">
        <v>2508</v>
      </c>
      <c r="M33" s="222">
        <v>2776</v>
      </c>
      <c r="N33" s="222">
        <v>2937</v>
      </c>
      <c r="O33" s="222">
        <v>3088</v>
      </c>
      <c r="P33" s="222">
        <v>3270</v>
      </c>
      <c r="Q33" s="222">
        <v>3452</v>
      </c>
      <c r="R33" s="222">
        <v>3676</v>
      </c>
      <c r="S33" s="222">
        <v>3955</v>
      </c>
      <c r="T33" s="222">
        <v>4132</v>
      </c>
      <c r="U33" s="222">
        <v>4299</v>
      </c>
      <c r="V33" s="222">
        <v>4506</v>
      </c>
      <c r="W33" s="222">
        <v>4695</v>
      </c>
      <c r="X33" s="222">
        <v>4582</v>
      </c>
      <c r="Y33" s="222">
        <v>4575</v>
      </c>
      <c r="Z33" s="222">
        <v>4653</v>
      </c>
      <c r="AA33" s="222">
        <v>4774</v>
      </c>
      <c r="AB33" s="222">
        <v>4853</v>
      </c>
      <c r="AC33" s="718">
        <v>4801</v>
      </c>
      <c r="AD33" s="718">
        <v>4254</v>
      </c>
      <c r="AE33" s="718">
        <v>4357</v>
      </c>
      <c r="AF33" s="718">
        <v>4463</v>
      </c>
    </row>
    <row r="34" spans="1:32" x14ac:dyDescent="0.2">
      <c r="A34" s="213" t="s">
        <v>132</v>
      </c>
      <c r="B34" s="219" t="s">
        <v>0</v>
      </c>
      <c r="C34" s="219" t="s">
        <v>0</v>
      </c>
      <c r="D34" s="219" t="s">
        <v>0</v>
      </c>
      <c r="E34" s="219" t="s">
        <v>0</v>
      </c>
      <c r="F34" s="219" t="s">
        <v>0</v>
      </c>
      <c r="G34" s="219" t="s">
        <v>0</v>
      </c>
      <c r="H34" s="219" t="s">
        <v>0</v>
      </c>
      <c r="I34" s="219" t="s">
        <v>0</v>
      </c>
      <c r="J34" s="219" t="s">
        <v>0</v>
      </c>
      <c r="K34" s="219">
        <v>34</v>
      </c>
      <c r="L34" s="219">
        <v>369</v>
      </c>
      <c r="M34" s="219">
        <v>532</v>
      </c>
      <c r="N34" s="219">
        <v>655</v>
      </c>
      <c r="O34" s="219">
        <v>779</v>
      </c>
      <c r="P34" s="219">
        <v>873</v>
      </c>
      <c r="Q34" s="219">
        <v>966</v>
      </c>
      <c r="R34" s="219">
        <v>1124</v>
      </c>
      <c r="S34" s="219">
        <v>1387</v>
      </c>
      <c r="T34" s="219">
        <v>1561</v>
      </c>
      <c r="U34" s="219">
        <v>1667</v>
      </c>
      <c r="V34" s="219">
        <v>1778</v>
      </c>
      <c r="W34" s="219">
        <v>1849</v>
      </c>
      <c r="X34" s="219">
        <v>1665</v>
      </c>
      <c r="Y34" s="219">
        <v>1541</v>
      </c>
      <c r="Z34" s="219">
        <v>1556</v>
      </c>
      <c r="AA34" s="219">
        <v>1599</v>
      </c>
      <c r="AB34" s="219">
        <v>1629</v>
      </c>
      <c r="AC34" s="717">
        <v>1638</v>
      </c>
      <c r="AD34" s="717">
        <v>1679</v>
      </c>
      <c r="AE34" s="717">
        <v>1715</v>
      </c>
      <c r="AF34" s="717">
        <v>1760</v>
      </c>
    </row>
    <row r="35" spans="1:32" x14ac:dyDescent="0.2">
      <c r="A35" s="213" t="s">
        <v>129</v>
      </c>
      <c r="B35" s="219">
        <v>320</v>
      </c>
      <c r="C35" s="219">
        <v>639</v>
      </c>
      <c r="D35" s="219">
        <v>745</v>
      </c>
      <c r="E35" s="219">
        <v>775</v>
      </c>
      <c r="F35" s="219">
        <v>828</v>
      </c>
      <c r="G35" s="219">
        <v>868</v>
      </c>
      <c r="H35" s="219">
        <v>912</v>
      </c>
      <c r="I35" s="219">
        <v>956</v>
      </c>
      <c r="J35" s="219">
        <v>995</v>
      </c>
      <c r="K35" s="219">
        <v>1067</v>
      </c>
      <c r="L35" s="219">
        <v>952</v>
      </c>
      <c r="M35" s="219">
        <v>1020</v>
      </c>
      <c r="N35" s="219">
        <v>1010</v>
      </c>
      <c r="O35" s="219">
        <v>1030</v>
      </c>
      <c r="P35" s="219">
        <v>1046</v>
      </c>
      <c r="Q35" s="219">
        <v>1087</v>
      </c>
      <c r="R35" s="219">
        <v>1111</v>
      </c>
      <c r="S35" s="219">
        <v>1085</v>
      </c>
      <c r="T35" s="219">
        <v>1051</v>
      </c>
      <c r="U35" s="219">
        <v>1049</v>
      </c>
      <c r="V35" s="219">
        <v>1076</v>
      </c>
      <c r="W35" s="219">
        <v>1145</v>
      </c>
      <c r="X35" s="219">
        <v>1214</v>
      </c>
      <c r="Y35" s="219">
        <v>1259</v>
      </c>
      <c r="Z35" s="219">
        <v>1276</v>
      </c>
      <c r="AA35" s="219">
        <v>1307</v>
      </c>
      <c r="AB35" s="219">
        <v>1323</v>
      </c>
      <c r="AC35" s="717">
        <v>1317</v>
      </c>
      <c r="AD35" s="717">
        <v>1150</v>
      </c>
      <c r="AE35" s="717">
        <v>1174</v>
      </c>
      <c r="AF35" s="717">
        <v>1194</v>
      </c>
    </row>
    <row r="36" spans="1:32" x14ac:dyDescent="0.2">
      <c r="A36" s="213" t="s">
        <v>130</v>
      </c>
      <c r="B36" s="219">
        <v>346</v>
      </c>
      <c r="C36" s="219">
        <v>342</v>
      </c>
      <c r="D36" s="219">
        <v>352</v>
      </c>
      <c r="E36" s="219">
        <v>354</v>
      </c>
      <c r="F36" s="219">
        <v>353</v>
      </c>
      <c r="G36" s="219">
        <v>358</v>
      </c>
      <c r="H36" s="219">
        <v>365</v>
      </c>
      <c r="I36" s="219">
        <v>371</v>
      </c>
      <c r="J36" s="219">
        <v>375</v>
      </c>
      <c r="K36" s="219">
        <v>388</v>
      </c>
      <c r="L36" s="219">
        <v>388</v>
      </c>
      <c r="M36" s="219">
        <v>401</v>
      </c>
      <c r="N36" s="219">
        <v>415</v>
      </c>
      <c r="O36" s="219">
        <v>440</v>
      </c>
      <c r="P36" s="219">
        <v>474</v>
      </c>
      <c r="Q36" s="219">
        <v>487</v>
      </c>
      <c r="R36" s="219">
        <v>497</v>
      </c>
      <c r="S36" s="219">
        <v>505</v>
      </c>
      <c r="T36" s="219">
        <v>515</v>
      </c>
      <c r="U36" s="219">
        <v>538</v>
      </c>
      <c r="V36" s="219">
        <v>563</v>
      </c>
      <c r="W36" s="219">
        <v>598</v>
      </c>
      <c r="X36" s="219">
        <v>630</v>
      </c>
      <c r="Y36" s="219">
        <v>654</v>
      </c>
      <c r="Z36" s="219">
        <v>664</v>
      </c>
      <c r="AA36" s="219">
        <v>674</v>
      </c>
      <c r="AB36" s="219">
        <v>679</v>
      </c>
      <c r="AC36" s="717">
        <v>662</v>
      </c>
      <c r="AD36" s="717">
        <v>502</v>
      </c>
      <c r="AE36" s="717">
        <v>515</v>
      </c>
      <c r="AF36" s="717">
        <v>529</v>
      </c>
    </row>
    <row r="37" spans="1:32" x14ac:dyDescent="0.2">
      <c r="A37" s="213" t="s">
        <v>133</v>
      </c>
      <c r="B37" s="219">
        <v>350</v>
      </c>
      <c r="C37" s="219">
        <v>361</v>
      </c>
      <c r="D37" s="219">
        <v>372</v>
      </c>
      <c r="E37" s="219">
        <v>383</v>
      </c>
      <c r="F37" s="219">
        <v>393</v>
      </c>
      <c r="G37" s="219">
        <v>407</v>
      </c>
      <c r="H37" s="219">
        <v>422</v>
      </c>
      <c r="I37" s="219">
        <v>434</v>
      </c>
      <c r="J37" s="219">
        <v>440</v>
      </c>
      <c r="K37" s="219">
        <v>460</v>
      </c>
      <c r="L37" s="219">
        <v>472</v>
      </c>
      <c r="M37" s="219">
        <v>492</v>
      </c>
      <c r="N37" s="219">
        <v>518</v>
      </c>
      <c r="O37" s="219">
        <v>561</v>
      </c>
      <c r="P37" s="219">
        <v>590</v>
      </c>
      <c r="Q37" s="219">
        <v>617</v>
      </c>
      <c r="R37" s="219">
        <v>641</v>
      </c>
      <c r="S37" s="219">
        <v>666</v>
      </c>
      <c r="T37" s="219">
        <v>686</v>
      </c>
      <c r="U37" s="219">
        <v>718</v>
      </c>
      <c r="V37" s="219">
        <v>753</v>
      </c>
      <c r="W37" s="219">
        <v>799</v>
      </c>
      <c r="X37" s="219">
        <v>845</v>
      </c>
      <c r="Y37" s="219">
        <v>884</v>
      </c>
      <c r="Z37" s="219">
        <v>912</v>
      </c>
      <c r="AA37" s="219">
        <v>941</v>
      </c>
      <c r="AB37" s="219">
        <v>962</v>
      </c>
      <c r="AC37" s="717">
        <v>943</v>
      </c>
      <c r="AD37" s="717">
        <v>767</v>
      </c>
      <c r="AE37" s="717">
        <v>799</v>
      </c>
      <c r="AF37" s="717">
        <v>826</v>
      </c>
    </row>
    <row r="38" spans="1:32" x14ac:dyDescent="0.2">
      <c r="A38" s="213" t="s">
        <v>134</v>
      </c>
      <c r="B38" s="219">
        <v>93</v>
      </c>
      <c r="C38" s="219">
        <v>97</v>
      </c>
      <c r="D38" s="219">
        <v>101</v>
      </c>
      <c r="E38" s="219">
        <v>105</v>
      </c>
      <c r="F38" s="219">
        <v>107</v>
      </c>
      <c r="G38" s="219">
        <v>110</v>
      </c>
      <c r="H38" s="219">
        <v>114</v>
      </c>
      <c r="I38" s="219">
        <v>117</v>
      </c>
      <c r="J38" s="219">
        <v>119</v>
      </c>
      <c r="K38" s="219">
        <v>124</v>
      </c>
      <c r="L38" s="219">
        <v>128</v>
      </c>
      <c r="M38" s="219">
        <v>134</v>
      </c>
      <c r="N38" s="219">
        <v>142</v>
      </c>
      <c r="O38" s="219">
        <v>150</v>
      </c>
      <c r="P38" s="219">
        <v>157</v>
      </c>
      <c r="Q38" s="219">
        <v>165</v>
      </c>
      <c r="R38" s="219">
        <v>174</v>
      </c>
      <c r="S38" s="219">
        <v>182</v>
      </c>
      <c r="T38" s="219">
        <v>191</v>
      </c>
      <c r="U38" s="219">
        <v>199</v>
      </c>
      <c r="V38" s="219">
        <v>208</v>
      </c>
      <c r="W38" s="219">
        <v>218</v>
      </c>
      <c r="X38" s="219">
        <v>228</v>
      </c>
      <c r="Y38" s="219">
        <v>237</v>
      </c>
      <c r="Z38" s="219">
        <v>245</v>
      </c>
      <c r="AA38" s="219">
        <v>253</v>
      </c>
      <c r="AB38" s="219">
        <v>260</v>
      </c>
      <c r="AC38" s="717">
        <v>241</v>
      </c>
      <c r="AD38" s="717">
        <v>156</v>
      </c>
      <c r="AE38" s="717">
        <v>155</v>
      </c>
      <c r="AF38" s="717">
        <v>154</v>
      </c>
    </row>
    <row r="39" spans="1:32" x14ac:dyDescent="0.2">
      <c r="A39" s="213" t="s">
        <v>135</v>
      </c>
      <c r="B39" s="219">
        <v>46</v>
      </c>
      <c r="C39" s="219">
        <v>44</v>
      </c>
      <c r="D39" s="219">
        <v>43</v>
      </c>
      <c r="E39" s="219">
        <v>42</v>
      </c>
      <c r="F39" s="219">
        <v>42</v>
      </c>
      <c r="G39" s="219">
        <v>42</v>
      </c>
      <c r="H39" s="219">
        <v>41</v>
      </c>
      <c r="I39" s="219">
        <v>41</v>
      </c>
      <c r="J39" s="219">
        <v>41</v>
      </c>
      <c r="K39" s="219">
        <v>41</v>
      </c>
      <c r="L39" s="219">
        <v>40</v>
      </c>
      <c r="M39" s="219">
        <v>40</v>
      </c>
      <c r="N39" s="219">
        <v>40</v>
      </c>
      <c r="O39" s="219" t="s">
        <v>0</v>
      </c>
      <c r="P39" s="219" t="s">
        <v>0</v>
      </c>
      <c r="Q39" s="219" t="s">
        <v>0</v>
      </c>
      <c r="R39" s="219" t="s">
        <v>0</v>
      </c>
      <c r="S39" s="219" t="s">
        <v>0</v>
      </c>
      <c r="T39" s="219" t="s">
        <v>0</v>
      </c>
      <c r="U39" s="219" t="s">
        <v>0</v>
      </c>
      <c r="V39" s="219" t="s">
        <v>0</v>
      </c>
      <c r="W39" s="219" t="s">
        <v>0</v>
      </c>
      <c r="X39" s="219" t="s">
        <v>0</v>
      </c>
      <c r="Y39" s="219" t="s">
        <v>0</v>
      </c>
      <c r="Z39" s="219" t="s">
        <v>0</v>
      </c>
      <c r="AA39" s="219" t="s">
        <v>0</v>
      </c>
      <c r="AB39" s="219" t="s">
        <v>0</v>
      </c>
      <c r="AC39" s="717" t="s">
        <v>0</v>
      </c>
      <c r="AD39" s="717" t="s">
        <v>0</v>
      </c>
      <c r="AE39" s="717" t="s">
        <v>0</v>
      </c>
      <c r="AF39" s="717" t="s">
        <v>0</v>
      </c>
    </row>
    <row r="40" spans="1:32" x14ac:dyDescent="0.2">
      <c r="A40" s="211" t="s">
        <v>136</v>
      </c>
      <c r="B40" s="219">
        <v>94</v>
      </c>
      <c r="C40" s="219">
        <v>105</v>
      </c>
      <c r="D40" s="219">
        <v>117</v>
      </c>
      <c r="E40" s="219">
        <v>126</v>
      </c>
      <c r="F40" s="219">
        <v>139</v>
      </c>
      <c r="G40" s="219">
        <v>151</v>
      </c>
      <c r="H40" s="219">
        <v>161</v>
      </c>
      <c r="I40" s="219">
        <v>166</v>
      </c>
      <c r="J40" s="219">
        <v>148</v>
      </c>
      <c r="K40" s="219">
        <v>137</v>
      </c>
      <c r="L40" s="219">
        <v>134</v>
      </c>
      <c r="M40" s="219">
        <v>132</v>
      </c>
      <c r="N40" s="219">
        <v>131</v>
      </c>
      <c r="O40" s="219">
        <v>131</v>
      </c>
      <c r="P40" s="219">
        <v>130</v>
      </c>
      <c r="Q40" s="219">
        <v>130</v>
      </c>
      <c r="R40" s="219">
        <v>130</v>
      </c>
      <c r="S40" s="219">
        <v>130</v>
      </c>
      <c r="T40" s="219">
        <v>129</v>
      </c>
      <c r="U40" s="219">
        <v>128</v>
      </c>
      <c r="V40" s="219">
        <v>128</v>
      </c>
      <c r="W40" s="219">
        <v>86</v>
      </c>
      <c r="X40" s="219" t="s">
        <v>0</v>
      </c>
      <c r="Y40" s="219" t="s">
        <v>0</v>
      </c>
      <c r="Z40" s="219" t="s">
        <v>0</v>
      </c>
      <c r="AA40" s="219" t="s">
        <v>0</v>
      </c>
      <c r="AB40" s="219" t="s">
        <v>0</v>
      </c>
      <c r="AC40" s="717" t="s">
        <v>0</v>
      </c>
      <c r="AD40" s="717" t="s">
        <v>0</v>
      </c>
      <c r="AE40" s="717" t="s">
        <v>0</v>
      </c>
      <c r="AF40" s="717" t="s">
        <v>0</v>
      </c>
    </row>
    <row r="41" spans="1:32" x14ac:dyDescent="0.2">
      <c r="A41" s="214" t="s">
        <v>137</v>
      </c>
      <c r="B41" s="223">
        <v>27</v>
      </c>
      <c r="C41" s="223">
        <v>26</v>
      </c>
      <c r="D41" s="223">
        <v>26</v>
      </c>
      <c r="E41" s="223">
        <v>26</v>
      </c>
      <c r="F41" s="223">
        <v>26</v>
      </c>
      <c r="G41" s="223">
        <v>26</v>
      </c>
      <c r="H41" s="223">
        <v>26</v>
      </c>
      <c r="I41" s="223">
        <v>26</v>
      </c>
      <c r="J41" s="223">
        <v>26</v>
      </c>
      <c r="K41" s="223">
        <v>26</v>
      </c>
      <c r="L41" s="223">
        <v>26</v>
      </c>
      <c r="M41" s="223">
        <v>26</v>
      </c>
      <c r="N41" s="223">
        <v>26</v>
      </c>
      <c r="O41" s="223" t="s">
        <v>0</v>
      </c>
      <c r="P41" s="223" t="s">
        <v>0</v>
      </c>
      <c r="Q41" s="223" t="s">
        <v>0</v>
      </c>
      <c r="R41" s="223" t="s">
        <v>0</v>
      </c>
      <c r="S41" s="223" t="s">
        <v>0</v>
      </c>
      <c r="T41" s="223" t="s">
        <v>0</v>
      </c>
      <c r="U41" s="223" t="s">
        <v>0</v>
      </c>
      <c r="V41" s="223" t="s">
        <v>0</v>
      </c>
      <c r="W41" s="223" t="s">
        <v>0</v>
      </c>
      <c r="X41" s="223" t="s">
        <v>0</v>
      </c>
      <c r="Y41" s="223" t="s">
        <v>0</v>
      </c>
      <c r="Z41" s="223" t="s">
        <v>0</v>
      </c>
      <c r="AA41" s="223" t="s">
        <v>0</v>
      </c>
      <c r="AB41" s="223" t="s">
        <v>0</v>
      </c>
      <c r="AC41" s="719" t="s">
        <v>0</v>
      </c>
      <c r="AD41" s="719" t="s">
        <v>0</v>
      </c>
      <c r="AE41" s="719" t="s">
        <v>0</v>
      </c>
      <c r="AF41" s="719" t="s">
        <v>0</v>
      </c>
    </row>
    <row r="42" spans="1:32" x14ac:dyDescent="0.2">
      <c r="A42" s="211"/>
      <c r="B42" s="220"/>
      <c r="C42" s="220"/>
      <c r="D42" s="220"/>
      <c r="E42" s="220"/>
      <c r="F42" s="220"/>
      <c r="G42" s="220"/>
      <c r="H42" s="220"/>
      <c r="I42" s="220"/>
      <c r="J42" s="220"/>
      <c r="K42" s="220"/>
      <c r="L42" s="221"/>
      <c r="M42" s="221"/>
      <c r="N42" s="220"/>
      <c r="O42" s="221"/>
      <c r="P42" s="221"/>
      <c r="Q42" s="212"/>
      <c r="R42" s="212"/>
      <c r="S42" s="212"/>
      <c r="T42" s="212"/>
      <c r="U42" s="218"/>
      <c r="V42" s="218"/>
      <c r="W42" s="218"/>
      <c r="X42" s="218"/>
      <c r="Y42" s="218"/>
      <c r="Z42" s="218"/>
      <c r="AA42" s="218"/>
      <c r="AB42" s="218"/>
    </row>
  </sheetData>
  <phoneticPr fontId="5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G945"/>
  <sheetViews>
    <sheetView zoomScaleNormal="100" workbookViewId="0">
      <selection activeCell="A16" sqref="A16"/>
    </sheetView>
  </sheetViews>
  <sheetFormatPr defaultColWidth="11.42578125" defaultRowHeight="12.75" x14ac:dyDescent="0.2"/>
  <cols>
    <col min="1" max="1" width="68.28515625" style="4" customWidth="1"/>
    <col min="2" max="3" width="11.85546875" style="4" customWidth="1"/>
    <col min="4" max="4" width="11.7109375" style="4" customWidth="1"/>
    <col min="5" max="5" width="11.5703125" style="4" customWidth="1"/>
    <col min="6" max="6" width="11.42578125" style="4" customWidth="1"/>
    <col min="7" max="7" width="11.28515625" style="4" customWidth="1"/>
    <col min="8" max="8" width="11.85546875" style="4" customWidth="1"/>
    <col min="9" max="9" width="11.28515625" style="4" customWidth="1"/>
    <col min="10" max="11" width="13" style="4" customWidth="1"/>
    <col min="12" max="12" width="12.5703125" style="4" customWidth="1"/>
    <col min="13" max="13" width="13.140625" style="4" customWidth="1"/>
    <col min="14" max="14" width="12.140625" style="4" bestFit="1" customWidth="1"/>
    <col min="15" max="15" width="12.140625" style="4" customWidth="1"/>
    <col min="16" max="16" width="12.28515625" style="4" customWidth="1"/>
    <col min="17" max="17" width="12" style="4" customWidth="1"/>
    <col min="18" max="18" width="12.85546875" style="4" customWidth="1"/>
    <col min="19" max="19" width="11.7109375" style="4" customWidth="1"/>
    <col min="20" max="20" width="12.28515625" style="4" customWidth="1"/>
    <col min="21" max="21" width="13" style="4" bestFit="1" customWidth="1"/>
    <col min="22" max="22" width="11.85546875" style="4" customWidth="1"/>
    <col min="23" max="23" width="11.5703125" style="4" customWidth="1"/>
    <col min="24" max="26" width="12.140625" style="4" customWidth="1"/>
    <col min="27" max="27" width="12.28515625" style="2" customWidth="1"/>
    <col min="28" max="28" width="12" style="2" customWidth="1"/>
    <col min="29" max="35" width="12" style="4" customWidth="1"/>
    <col min="36" max="36" width="9" style="4" customWidth="1"/>
    <col min="37" max="37" width="8.140625" style="4" customWidth="1"/>
    <col min="38" max="38" width="32.28515625" style="4" customWidth="1"/>
    <col min="39" max="16384" width="11.42578125" style="4"/>
  </cols>
  <sheetData>
    <row r="4" spans="1:59" x14ac:dyDescent="0.2">
      <c r="A4" s="215" t="s">
        <v>138</v>
      </c>
      <c r="B4"/>
      <c r="C4"/>
      <c r="D4"/>
      <c r="E4"/>
      <c r="F4"/>
      <c r="G4"/>
      <c r="H4"/>
      <c r="I4"/>
      <c r="J4" s="424"/>
      <c r="K4" s="424"/>
      <c r="L4"/>
      <c r="M4"/>
      <c r="N4"/>
      <c r="O4" s="425"/>
      <c r="P4" s="425"/>
      <c r="Q4"/>
      <c r="R4"/>
      <c r="S4"/>
      <c r="T4"/>
      <c r="U4"/>
      <c r="V4"/>
      <c r="W4"/>
      <c r="X4"/>
      <c r="Y4"/>
      <c r="Z4"/>
      <c r="AA4"/>
      <c r="AB4"/>
      <c r="AC4"/>
      <c r="AD4"/>
      <c r="AE4"/>
    </row>
    <row r="5" spans="1:59" x14ac:dyDescent="0.2">
      <c r="A5" s="7"/>
      <c r="B5" s="240">
        <v>1982</v>
      </c>
      <c r="C5" s="240">
        <v>1983</v>
      </c>
      <c r="D5" s="240">
        <v>1984</v>
      </c>
      <c r="E5" s="240">
        <v>1985</v>
      </c>
      <c r="F5" s="240">
        <v>1986</v>
      </c>
      <c r="G5" s="240">
        <v>1987</v>
      </c>
      <c r="H5" s="240">
        <v>1988</v>
      </c>
      <c r="I5" s="240">
        <v>1989</v>
      </c>
      <c r="J5" s="240">
        <v>1990</v>
      </c>
      <c r="K5" s="240">
        <v>1991</v>
      </c>
      <c r="L5" s="240">
        <v>1992</v>
      </c>
      <c r="M5" s="240">
        <v>1993</v>
      </c>
      <c r="N5" s="240">
        <v>1994</v>
      </c>
      <c r="O5" s="240">
        <v>1995</v>
      </c>
      <c r="P5" s="240">
        <v>1996</v>
      </c>
      <c r="Q5" s="240">
        <v>1997</v>
      </c>
      <c r="R5" s="240">
        <v>1998</v>
      </c>
      <c r="S5" s="240">
        <v>1999</v>
      </c>
      <c r="T5" s="240">
        <v>2000</v>
      </c>
      <c r="U5" s="240">
        <v>2001</v>
      </c>
      <c r="V5" s="240">
        <v>2002</v>
      </c>
      <c r="W5" s="240">
        <v>2003</v>
      </c>
      <c r="X5" s="240">
        <v>2004</v>
      </c>
      <c r="Y5" s="240">
        <v>2005</v>
      </c>
      <c r="Z5" s="240">
        <v>2006</v>
      </c>
      <c r="AA5" s="240">
        <v>2007</v>
      </c>
      <c r="AB5" s="240">
        <v>2008</v>
      </c>
      <c r="AC5" s="240">
        <v>2009</v>
      </c>
      <c r="AD5" s="240">
        <v>2010</v>
      </c>
      <c r="AE5" s="721">
        <v>2011</v>
      </c>
      <c r="AF5" s="721">
        <v>2012</v>
      </c>
      <c r="AG5" s="721">
        <v>2013</v>
      </c>
      <c r="AH5" s="721">
        <v>2014</v>
      </c>
      <c r="AI5" s="721">
        <v>2015</v>
      </c>
    </row>
    <row r="6" spans="1:59" x14ac:dyDescent="0.2">
      <c r="A6" s="568" t="s">
        <v>139</v>
      </c>
      <c r="B6" s="427">
        <v>292</v>
      </c>
      <c r="C6" s="427">
        <v>275</v>
      </c>
      <c r="D6" s="427">
        <v>248</v>
      </c>
      <c r="E6" s="427">
        <v>225</v>
      </c>
      <c r="F6" s="427">
        <v>221</v>
      </c>
      <c r="G6" s="427">
        <v>201</v>
      </c>
      <c r="H6" s="427">
        <v>187</v>
      </c>
      <c r="I6" s="427">
        <v>178</v>
      </c>
      <c r="J6" s="427">
        <v>165</v>
      </c>
      <c r="K6" s="427">
        <v>157</v>
      </c>
      <c r="L6" s="427">
        <v>155</v>
      </c>
      <c r="M6" s="427">
        <v>152</v>
      </c>
      <c r="N6" s="427">
        <v>152</v>
      </c>
      <c r="O6" s="427">
        <v>152</v>
      </c>
      <c r="P6" s="427">
        <v>152</v>
      </c>
      <c r="Q6" s="427">
        <v>153</v>
      </c>
      <c r="R6" s="427">
        <v>153</v>
      </c>
      <c r="S6" s="427">
        <v>154</v>
      </c>
      <c r="T6" s="427">
        <v>152</v>
      </c>
      <c r="U6" s="427">
        <v>151</v>
      </c>
      <c r="V6" s="105">
        <v>152</v>
      </c>
      <c r="W6" s="105">
        <v>151</v>
      </c>
      <c r="X6" s="105">
        <v>148</v>
      </c>
      <c r="Y6" s="105">
        <v>148</v>
      </c>
      <c r="Z6" s="105">
        <v>147</v>
      </c>
      <c r="AA6" s="105">
        <v>149</v>
      </c>
      <c r="AB6" s="105">
        <v>147</v>
      </c>
      <c r="AC6" s="105">
        <v>148</v>
      </c>
      <c r="AD6" s="105">
        <v>145</v>
      </c>
      <c r="AE6" s="722">
        <v>142</v>
      </c>
      <c r="AF6" s="722">
        <v>138</v>
      </c>
      <c r="AG6" s="722">
        <v>137</v>
      </c>
      <c r="AH6" s="722">
        <v>137</v>
      </c>
      <c r="AI6" s="722">
        <v>134</v>
      </c>
    </row>
    <row r="7" spans="1:59" x14ac:dyDescent="0.2">
      <c r="A7" s="569" t="s">
        <v>140</v>
      </c>
      <c r="B7" s="420">
        <v>270</v>
      </c>
      <c r="C7" s="420">
        <v>253</v>
      </c>
      <c r="D7" s="420">
        <v>227</v>
      </c>
      <c r="E7" s="420">
        <v>198</v>
      </c>
      <c r="F7" s="420">
        <v>192</v>
      </c>
      <c r="G7" s="420">
        <v>173</v>
      </c>
      <c r="H7" s="420">
        <v>158</v>
      </c>
      <c r="I7" s="420">
        <v>150</v>
      </c>
      <c r="J7" s="420">
        <v>142</v>
      </c>
      <c r="K7" s="420">
        <v>136</v>
      </c>
      <c r="L7" s="420">
        <v>134</v>
      </c>
      <c r="M7" s="420">
        <v>133</v>
      </c>
      <c r="N7" s="420">
        <v>132</v>
      </c>
      <c r="O7" s="420">
        <v>133</v>
      </c>
      <c r="P7" s="420">
        <v>133</v>
      </c>
      <c r="Q7" s="420">
        <v>133</v>
      </c>
      <c r="R7" s="420">
        <v>133</v>
      </c>
      <c r="S7" s="420">
        <v>130</v>
      </c>
      <c r="T7" s="420">
        <v>130</v>
      </c>
      <c r="U7" s="420">
        <v>129</v>
      </c>
      <c r="V7" s="90">
        <v>129</v>
      </c>
      <c r="W7" s="90">
        <v>129</v>
      </c>
      <c r="X7" s="90">
        <v>127</v>
      </c>
      <c r="Y7" s="90">
        <v>126</v>
      </c>
      <c r="Z7" s="90">
        <v>124</v>
      </c>
      <c r="AA7" s="89">
        <v>123</v>
      </c>
      <c r="AB7" s="89">
        <v>121</v>
      </c>
      <c r="AC7" s="89">
        <v>119</v>
      </c>
      <c r="AD7" s="89">
        <v>114</v>
      </c>
      <c r="AE7" s="723">
        <v>111</v>
      </c>
      <c r="AF7" s="723">
        <v>109</v>
      </c>
      <c r="AG7" s="723">
        <v>107</v>
      </c>
      <c r="AH7" s="723">
        <v>106</v>
      </c>
      <c r="AI7" s="723">
        <v>104</v>
      </c>
    </row>
    <row r="8" spans="1:59" x14ac:dyDescent="0.2">
      <c r="A8" s="569" t="s">
        <v>141</v>
      </c>
      <c r="B8" s="420">
        <v>22</v>
      </c>
      <c r="C8" s="420">
        <v>22</v>
      </c>
      <c r="D8" s="420">
        <v>21</v>
      </c>
      <c r="E8" s="420">
        <v>27</v>
      </c>
      <c r="F8" s="420">
        <v>29</v>
      </c>
      <c r="G8" s="420">
        <v>28</v>
      </c>
      <c r="H8" s="420">
        <v>29</v>
      </c>
      <c r="I8" s="420">
        <v>28</v>
      </c>
      <c r="J8" s="420">
        <v>23</v>
      </c>
      <c r="K8" s="420">
        <v>21</v>
      </c>
      <c r="L8" s="420">
        <v>21</v>
      </c>
      <c r="M8" s="420">
        <v>19</v>
      </c>
      <c r="N8" s="420">
        <v>17</v>
      </c>
      <c r="O8" s="420">
        <v>16</v>
      </c>
      <c r="P8" s="420">
        <v>16</v>
      </c>
      <c r="Q8" s="420">
        <v>14</v>
      </c>
      <c r="R8" s="420">
        <v>13</v>
      </c>
      <c r="S8" s="420">
        <v>14</v>
      </c>
      <c r="T8" s="420">
        <v>13</v>
      </c>
      <c r="U8" s="420">
        <v>14</v>
      </c>
      <c r="V8" s="90">
        <v>15</v>
      </c>
      <c r="W8" s="90">
        <v>14</v>
      </c>
      <c r="X8" s="90">
        <v>13</v>
      </c>
      <c r="Y8" s="90">
        <v>14</v>
      </c>
      <c r="Z8" s="90">
        <v>15</v>
      </c>
      <c r="AA8" s="89">
        <v>16</v>
      </c>
      <c r="AB8" s="89">
        <v>16</v>
      </c>
      <c r="AC8" s="89">
        <v>18</v>
      </c>
      <c r="AD8" s="89">
        <v>19</v>
      </c>
      <c r="AE8" s="723">
        <v>19</v>
      </c>
      <c r="AF8" s="723">
        <v>17</v>
      </c>
      <c r="AG8" s="723">
        <v>18</v>
      </c>
      <c r="AH8" s="723">
        <v>19</v>
      </c>
      <c r="AI8" s="723">
        <v>20</v>
      </c>
    </row>
    <row r="9" spans="1:59" x14ac:dyDescent="0.2">
      <c r="A9" s="569" t="s">
        <v>142</v>
      </c>
      <c r="B9" s="420" t="s">
        <v>0</v>
      </c>
      <c r="C9" s="420" t="s">
        <v>0</v>
      </c>
      <c r="D9" s="420" t="s">
        <v>0</v>
      </c>
      <c r="E9" s="420" t="s">
        <v>0</v>
      </c>
      <c r="F9" s="420" t="s">
        <v>0</v>
      </c>
      <c r="G9" s="420" t="s">
        <v>0</v>
      </c>
      <c r="H9" s="420" t="s">
        <v>0</v>
      </c>
      <c r="I9" s="420" t="s">
        <v>0</v>
      </c>
      <c r="J9" s="420" t="s">
        <v>0</v>
      </c>
      <c r="K9" s="420" t="s">
        <v>0</v>
      </c>
      <c r="L9" s="420" t="s">
        <v>0</v>
      </c>
      <c r="M9" s="420" t="s">
        <v>0</v>
      </c>
      <c r="N9" s="420">
        <v>3</v>
      </c>
      <c r="O9" s="420">
        <v>3</v>
      </c>
      <c r="P9" s="420">
        <v>3</v>
      </c>
      <c r="Q9" s="420">
        <v>6</v>
      </c>
      <c r="R9" s="420">
        <v>7</v>
      </c>
      <c r="S9" s="420">
        <v>10</v>
      </c>
      <c r="T9" s="420">
        <v>9</v>
      </c>
      <c r="U9" s="420">
        <v>8</v>
      </c>
      <c r="V9" s="90">
        <v>8</v>
      </c>
      <c r="W9" s="90">
        <v>8</v>
      </c>
      <c r="X9" s="90">
        <v>8</v>
      </c>
      <c r="Y9" s="90">
        <v>8</v>
      </c>
      <c r="Z9" s="90">
        <v>8</v>
      </c>
      <c r="AA9" s="89">
        <v>10</v>
      </c>
      <c r="AB9" s="89">
        <v>10</v>
      </c>
      <c r="AC9" s="89">
        <v>11</v>
      </c>
      <c r="AD9" s="89">
        <v>12</v>
      </c>
      <c r="AE9" s="723">
        <v>12</v>
      </c>
      <c r="AF9" s="723">
        <v>12</v>
      </c>
      <c r="AG9" s="723">
        <v>12</v>
      </c>
      <c r="AH9" s="723">
        <v>12</v>
      </c>
      <c r="AI9" s="723">
        <v>10</v>
      </c>
    </row>
    <row r="10" spans="1:59" x14ac:dyDescent="0.2">
      <c r="A10" s="570" t="s">
        <v>143</v>
      </c>
      <c r="B10" s="426" t="s">
        <v>0</v>
      </c>
      <c r="C10" s="421" t="s">
        <v>0</v>
      </c>
      <c r="D10" s="421" t="s">
        <v>0</v>
      </c>
      <c r="E10" s="421" t="s">
        <v>0</v>
      </c>
      <c r="F10" s="421" t="s">
        <v>0</v>
      </c>
      <c r="G10" s="421" t="s">
        <v>0</v>
      </c>
      <c r="H10" s="421" t="s">
        <v>0</v>
      </c>
      <c r="I10" s="421" t="s">
        <v>0</v>
      </c>
      <c r="J10" s="421" t="s">
        <v>0</v>
      </c>
      <c r="K10" s="421" t="s">
        <v>0</v>
      </c>
      <c r="L10" s="421" t="s">
        <v>0</v>
      </c>
      <c r="M10" s="421" t="s">
        <v>0</v>
      </c>
      <c r="N10" s="421" t="s">
        <v>0</v>
      </c>
      <c r="O10" s="421" t="s">
        <v>0</v>
      </c>
      <c r="P10" s="421" t="s">
        <v>0</v>
      </c>
      <c r="Q10" s="421" t="s">
        <v>0</v>
      </c>
      <c r="R10" s="421" t="s">
        <v>0</v>
      </c>
      <c r="S10" s="421" t="s">
        <v>0</v>
      </c>
      <c r="T10" s="421" t="s">
        <v>0</v>
      </c>
      <c r="U10" s="421" t="s">
        <v>0</v>
      </c>
      <c r="V10" s="115" t="s">
        <v>2</v>
      </c>
      <c r="W10" s="109">
        <v>4</v>
      </c>
      <c r="X10" s="109">
        <v>5</v>
      </c>
      <c r="Y10" s="109">
        <v>5</v>
      </c>
      <c r="Z10" s="109">
        <v>4</v>
      </c>
      <c r="AA10" s="109">
        <v>3</v>
      </c>
      <c r="AB10" s="109">
        <v>3</v>
      </c>
      <c r="AC10" s="109">
        <v>3</v>
      </c>
      <c r="AD10" s="109">
        <v>3</v>
      </c>
      <c r="AE10" s="724">
        <v>3</v>
      </c>
      <c r="AF10" s="724">
        <v>2</v>
      </c>
      <c r="AG10" s="724">
        <v>2</v>
      </c>
      <c r="AH10" s="724">
        <v>3</v>
      </c>
      <c r="AI10" s="724">
        <v>4</v>
      </c>
    </row>
    <row r="11" spans="1:59" x14ac:dyDescent="0.2">
      <c r="A11" s="54"/>
      <c r="B11" s="423"/>
      <c r="C11" s="423"/>
      <c r="D11" s="423"/>
      <c r="E11" s="423"/>
      <c r="F11" s="423"/>
      <c r="G11" s="423"/>
      <c r="H11" s="423"/>
      <c r="I11" s="423"/>
      <c r="J11" s="423"/>
      <c r="K11" s="423"/>
      <c r="L11" s="423"/>
      <c r="M11" s="423"/>
      <c r="N11" s="423"/>
      <c r="O11" s="423"/>
      <c r="P11" s="423"/>
      <c r="Q11" s="423"/>
      <c r="R11" s="423"/>
      <c r="S11" s="423"/>
      <c r="T11" s="423"/>
      <c r="U11" s="423"/>
      <c r="V11" s="423"/>
      <c r="W11" s="422"/>
      <c r="X11" s="422"/>
      <c r="Y11" s="422"/>
      <c r="Z11" s="422"/>
      <c r="AA11" s="422"/>
      <c r="AB11" s="422"/>
      <c r="AC11" s="422"/>
      <c r="AD11" s="422"/>
      <c r="AE11" s="422"/>
    </row>
    <row r="12" spans="1:59" ht="12.75" customHeight="1" x14ac:dyDescent="0.3">
      <c r="A12" s="154"/>
      <c r="B12" s="1"/>
      <c r="C12" s="1"/>
      <c r="D12" s="1"/>
      <c r="E12" s="1"/>
      <c r="F12" s="1"/>
      <c r="G12" s="1"/>
      <c r="H12" s="1"/>
      <c r="I12" s="1"/>
      <c r="J12" s="1"/>
      <c r="K12" s="1"/>
      <c r="L12" s="1"/>
      <c r="M12" s="1"/>
      <c r="N12" s="1"/>
      <c r="O12" s="1"/>
      <c r="P12" s="1"/>
      <c r="Q12" s="1"/>
      <c r="R12" s="1"/>
      <c r="S12" s="1"/>
      <c r="T12" s="1"/>
      <c r="U12" s="1"/>
      <c r="V12" s="1"/>
      <c r="W12" s="1"/>
      <c r="X12" s="1"/>
      <c r="Y12" s="1"/>
      <c r="Z12" s="1"/>
      <c r="AC12" s="2"/>
      <c r="AD12" s="2"/>
      <c r="AE12" s="2"/>
      <c r="AF12" s="2"/>
      <c r="AG12" s="2"/>
      <c r="AH12" s="3"/>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x14ac:dyDescent="0.2">
      <c r="A13" s="215" t="s">
        <v>144</v>
      </c>
      <c r="B13" s="5"/>
      <c r="C13" s="5"/>
      <c r="D13" s="5"/>
      <c r="E13" s="5"/>
      <c r="F13" s="5"/>
      <c r="G13" s="5"/>
      <c r="H13" s="5"/>
      <c r="I13" s="5"/>
      <c r="J13" s="5"/>
      <c r="K13" s="11"/>
      <c r="L13" s="11"/>
      <c r="M13" s="11"/>
      <c r="N13" s="11"/>
      <c r="O13" s="11"/>
      <c r="P13" s="11"/>
      <c r="Q13" s="11"/>
      <c r="R13" s="11"/>
      <c r="S13" s="11"/>
      <c r="T13" s="76"/>
      <c r="U13" s="76"/>
      <c r="V13" s="76"/>
      <c r="W13" s="76"/>
      <c r="X13" s="76"/>
      <c r="Y13" s="76"/>
      <c r="Z13" s="76"/>
      <c r="AA13" s="76"/>
      <c r="AB13" s="76"/>
      <c r="AC13" s="76"/>
      <c r="AD13" s="76"/>
      <c r="AE13" s="6"/>
      <c r="AF13" s="6"/>
      <c r="AG13" s="6"/>
      <c r="AH13" s="6"/>
      <c r="AI13" s="6"/>
      <c r="AJ13" s="6"/>
      <c r="AK13" s="2"/>
      <c r="AL13" s="2"/>
      <c r="AM13" s="2"/>
      <c r="AN13" s="2"/>
      <c r="AO13" s="2"/>
      <c r="AP13" s="2"/>
      <c r="AQ13" s="2"/>
      <c r="AR13" s="2"/>
      <c r="AS13" s="2"/>
      <c r="AT13" s="2"/>
      <c r="AU13" s="2"/>
      <c r="AV13" s="2"/>
      <c r="AW13" s="2"/>
      <c r="AX13" s="2"/>
      <c r="AY13" s="2"/>
      <c r="AZ13" s="2"/>
      <c r="BA13" s="2"/>
      <c r="BB13" s="2"/>
      <c r="BC13" s="2"/>
      <c r="BD13" s="2"/>
      <c r="BE13" s="2"/>
      <c r="BF13" s="2"/>
      <c r="BG13" s="2"/>
    </row>
    <row r="14" spans="1:59" x14ac:dyDescent="0.2">
      <c r="A14" s="7"/>
      <c r="B14" s="118">
        <v>2000</v>
      </c>
      <c r="C14" s="118">
        <v>2001</v>
      </c>
      <c r="D14" s="118">
        <v>2002</v>
      </c>
      <c r="E14" s="118">
        <v>2003</v>
      </c>
      <c r="F14" s="118">
        <v>2004</v>
      </c>
      <c r="G14" s="117">
        <v>2005</v>
      </c>
      <c r="H14" s="118">
        <v>2006</v>
      </c>
      <c r="I14" s="118">
        <v>2007</v>
      </c>
      <c r="J14" s="118">
        <v>2008</v>
      </c>
      <c r="K14" s="240">
        <v>2009</v>
      </c>
      <c r="L14" s="240">
        <v>2010</v>
      </c>
      <c r="M14" s="746">
        <v>2011</v>
      </c>
      <c r="N14" s="746">
        <v>2012</v>
      </c>
      <c r="O14" s="746">
        <v>2013</v>
      </c>
      <c r="P14" s="746">
        <v>2014</v>
      </c>
      <c r="Q14" s="761">
        <v>2015</v>
      </c>
      <c r="R14" s="184"/>
      <c r="S14" s="184"/>
      <c r="T14" s="151"/>
      <c r="U14" s="151"/>
      <c r="V14" s="151"/>
      <c r="W14" s="151"/>
      <c r="X14" s="151"/>
      <c r="Y14" s="88"/>
      <c r="Z14" s="151"/>
      <c r="AA14" s="151"/>
      <c r="AB14" s="151"/>
      <c r="AC14" s="415"/>
      <c r="AD14" s="415"/>
      <c r="AE14" s="415"/>
      <c r="AF14" s="6"/>
      <c r="AG14" s="6"/>
      <c r="AH14" s="6"/>
      <c r="AI14" s="6"/>
      <c r="AJ14" s="6"/>
      <c r="AK14" s="2"/>
      <c r="AL14" s="2"/>
      <c r="AM14" s="2"/>
      <c r="AN14" s="2"/>
      <c r="AO14" s="2"/>
      <c r="AP14" s="2"/>
      <c r="AQ14" s="2"/>
      <c r="AR14" s="2"/>
      <c r="AS14" s="2"/>
      <c r="AT14" s="2"/>
      <c r="AU14" s="2"/>
      <c r="AV14" s="2"/>
      <c r="AW14" s="2"/>
      <c r="AX14" s="2"/>
      <c r="AY14" s="2"/>
      <c r="AZ14" s="2"/>
      <c r="BA14" s="2"/>
      <c r="BB14" s="2"/>
      <c r="BC14" s="2"/>
      <c r="BD14" s="2"/>
      <c r="BE14" s="2"/>
      <c r="BF14" s="2"/>
      <c r="BG14" s="2"/>
    </row>
    <row r="15" spans="1:59" x14ac:dyDescent="0.2">
      <c r="A15" s="5"/>
      <c r="B15" s="151"/>
      <c r="C15" s="151"/>
      <c r="D15" s="151"/>
      <c r="E15" s="151"/>
      <c r="F15" s="151"/>
      <c r="G15" s="88"/>
      <c r="H15" s="151"/>
      <c r="I15" s="151"/>
      <c r="J15" s="151"/>
      <c r="K15" s="415"/>
      <c r="L15" s="415"/>
      <c r="M15" s="749"/>
      <c r="N15" s="749"/>
      <c r="O15" s="749"/>
      <c r="P15" s="749"/>
      <c r="Q15" s="745"/>
      <c r="R15" s="184"/>
      <c r="S15" s="184"/>
      <c r="T15" s="151"/>
      <c r="U15" s="151"/>
      <c r="V15" s="151"/>
      <c r="W15" s="151"/>
      <c r="X15" s="151"/>
      <c r="Y15" s="88"/>
      <c r="Z15" s="151"/>
      <c r="AA15" s="151"/>
      <c r="AB15" s="151"/>
      <c r="AC15" s="415"/>
      <c r="AD15" s="415"/>
      <c r="AE15" s="415"/>
      <c r="AF15" s="6"/>
      <c r="AG15" s="6"/>
      <c r="AH15" s="6"/>
      <c r="AI15" s="6"/>
      <c r="AJ15" s="6"/>
      <c r="AK15" s="2"/>
      <c r="AL15" s="2"/>
      <c r="AM15" s="2"/>
      <c r="AN15" s="2"/>
      <c r="AO15" s="2"/>
      <c r="AP15" s="2"/>
      <c r="AQ15" s="2"/>
      <c r="AR15" s="2"/>
      <c r="AS15" s="2"/>
      <c r="AT15" s="2"/>
      <c r="AU15" s="2"/>
      <c r="AV15" s="2"/>
      <c r="AW15" s="2"/>
      <c r="AX15" s="2"/>
      <c r="AY15" s="2"/>
      <c r="AZ15" s="2"/>
      <c r="BA15" s="2"/>
      <c r="BB15" s="2"/>
      <c r="BC15" s="2"/>
      <c r="BD15" s="2"/>
      <c r="BE15" s="2"/>
      <c r="BF15" s="2"/>
      <c r="BG15" s="2"/>
    </row>
    <row r="16" spans="1:59" s="75" customFormat="1" x14ac:dyDescent="0.2">
      <c r="A16" s="564" t="s">
        <v>145</v>
      </c>
      <c r="B16" s="733">
        <v>933335</v>
      </c>
      <c r="C16" s="733">
        <v>1340661</v>
      </c>
      <c r="D16" s="733">
        <v>1934318</v>
      </c>
      <c r="E16" s="733">
        <v>2429694</v>
      </c>
      <c r="F16" s="733">
        <v>2976690</v>
      </c>
      <c r="G16" s="733">
        <v>3282793</v>
      </c>
      <c r="H16" s="733">
        <v>4009321</v>
      </c>
      <c r="I16" s="733">
        <v>4438137</v>
      </c>
      <c r="J16" s="733">
        <v>4841244</v>
      </c>
      <c r="K16" s="734">
        <v>5251874</v>
      </c>
      <c r="L16" s="734">
        <v>5496535</v>
      </c>
      <c r="M16" s="744">
        <v>5712911</v>
      </c>
      <c r="N16" s="744">
        <v>6020427</v>
      </c>
      <c r="O16" s="762">
        <v>6218674</v>
      </c>
      <c r="P16" s="762">
        <v>6690106</v>
      </c>
      <c r="Q16" s="762">
        <v>7213825</v>
      </c>
      <c r="R16" s="98"/>
      <c r="S16" s="98"/>
      <c r="T16" s="94"/>
      <c r="U16" s="94"/>
      <c r="V16" s="94"/>
      <c r="W16" s="94"/>
      <c r="X16" s="94"/>
      <c r="Y16" s="94"/>
      <c r="Z16" s="94"/>
      <c r="AA16" s="94"/>
      <c r="AB16" s="94"/>
      <c r="AC16" s="94"/>
      <c r="AD16" s="94"/>
      <c r="AE16" s="94"/>
      <c r="AF16" s="11"/>
      <c r="AG16" s="11"/>
      <c r="AH16" s="11"/>
      <c r="AI16" s="11"/>
      <c r="AJ16" s="1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row>
    <row r="17" spans="1:59" x14ac:dyDescent="0.2">
      <c r="A17" s="571" t="s">
        <v>146</v>
      </c>
      <c r="B17" s="89">
        <v>933335</v>
      </c>
      <c r="C17" s="90" t="s">
        <v>0</v>
      </c>
      <c r="D17" s="90" t="s">
        <v>0</v>
      </c>
      <c r="E17" s="90" t="s">
        <v>0</v>
      </c>
      <c r="F17" s="90" t="s">
        <v>0</v>
      </c>
      <c r="G17" s="89">
        <v>3221839</v>
      </c>
      <c r="H17" s="89">
        <v>3683843</v>
      </c>
      <c r="I17" s="89">
        <v>4089644</v>
      </c>
      <c r="J17" s="89">
        <v>4471351</v>
      </c>
      <c r="K17" s="90">
        <v>4865720</v>
      </c>
      <c r="L17" s="90">
        <v>5097505</v>
      </c>
      <c r="M17" s="742">
        <v>5300353</v>
      </c>
      <c r="N17" s="742">
        <v>5595545</v>
      </c>
      <c r="O17" s="755">
        <v>5759449</v>
      </c>
      <c r="P17" s="755">
        <v>6207945</v>
      </c>
      <c r="Q17" s="755">
        <v>6606198</v>
      </c>
      <c r="R17" s="98"/>
      <c r="S17" s="98"/>
      <c r="T17" s="89"/>
      <c r="U17" s="89"/>
      <c r="V17" s="89"/>
      <c r="W17" s="89"/>
      <c r="X17" s="89"/>
      <c r="Y17" s="89"/>
      <c r="Z17" s="89"/>
      <c r="AA17" s="89"/>
      <c r="AB17" s="89"/>
      <c r="AC17" s="89"/>
      <c r="AD17" s="89"/>
      <c r="AE17" s="89"/>
      <c r="AF17" s="14"/>
      <c r="AG17" s="14"/>
      <c r="AH17" s="14"/>
      <c r="AI17" s="14"/>
      <c r="AJ17" s="15"/>
      <c r="AK17" s="2"/>
      <c r="AL17" s="2"/>
      <c r="AM17" s="2"/>
      <c r="AN17" s="2"/>
      <c r="AO17" s="2"/>
      <c r="AP17" s="2"/>
      <c r="AQ17" s="2"/>
      <c r="AR17" s="2"/>
      <c r="AS17" s="2"/>
      <c r="AT17" s="2"/>
      <c r="AU17" s="2"/>
      <c r="AV17" s="2"/>
      <c r="AW17" s="2"/>
      <c r="AX17" s="2"/>
      <c r="AY17" s="2"/>
      <c r="AZ17" s="2"/>
      <c r="BA17" s="2"/>
      <c r="BB17" s="2"/>
      <c r="BC17" s="2"/>
      <c r="BD17" s="2"/>
      <c r="BE17" s="2"/>
      <c r="BF17" s="2"/>
      <c r="BG17" s="2"/>
    </row>
    <row r="18" spans="1:59" x14ac:dyDescent="0.2">
      <c r="A18" s="571" t="s">
        <v>147</v>
      </c>
      <c r="B18" s="241" t="s">
        <v>2</v>
      </c>
      <c r="C18" s="90" t="s">
        <v>0</v>
      </c>
      <c r="D18" s="90" t="s">
        <v>0</v>
      </c>
      <c r="E18" s="90" t="s">
        <v>0</v>
      </c>
      <c r="F18" s="90" t="s">
        <v>0</v>
      </c>
      <c r="G18" s="89">
        <v>60954</v>
      </c>
      <c r="H18" s="89">
        <v>325478</v>
      </c>
      <c r="I18" s="89">
        <v>348493</v>
      </c>
      <c r="J18" s="89">
        <v>369893</v>
      </c>
      <c r="K18" s="90">
        <v>386154</v>
      </c>
      <c r="L18" s="90">
        <v>399030</v>
      </c>
      <c r="M18" s="752">
        <v>412558</v>
      </c>
      <c r="N18" s="742">
        <v>424882</v>
      </c>
      <c r="O18" s="755">
        <v>459225</v>
      </c>
      <c r="P18" s="755">
        <v>482161</v>
      </c>
      <c r="Q18" s="755">
        <v>607627</v>
      </c>
      <c r="R18" s="12"/>
      <c r="S18" s="12"/>
      <c r="T18" s="91"/>
      <c r="U18" s="89"/>
      <c r="V18" s="89"/>
      <c r="W18" s="89"/>
      <c r="X18" s="89"/>
      <c r="Y18" s="89"/>
      <c r="Z18" s="89"/>
      <c r="AA18" s="89"/>
      <c r="AB18" s="89"/>
      <c r="AC18" s="89"/>
      <c r="AD18" s="89"/>
      <c r="AE18" s="89"/>
      <c r="AF18" s="17"/>
      <c r="AG18" s="17"/>
      <c r="AH18" s="17"/>
      <c r="AI18" s="17"/>
      <c r="AJ18" s="17"/>
      <c r="AK18" s="2"/>
      <c r="AL18" s="2"/>
      <c r="AM18" s="2"/>
      <c r="AN18" s="2"/>
      <c r="AO18" s="2"/>
      <c r="AP18" s="2"/>
      <c r="AQ18" s="2"/>
      <c r="AR18" s="2"/>
      <c r="AS18" s="2"/>
      <c r="AT18" s="2"/>
      <c r="AU18" s="2"/>
      <c r="AV18" s="2"/>
      <c r="AW18" s="2"/>
      <c r="AX18" s="2"/>
      <c r="AY18" s="2"/>
      <c r="AZ18" s="2"/>
      <c r="BA18" s="2"/>
      <c r="BB18" s="2"/>
      <c r="BC18" s="2"/>
      <c r="BD18" s="2"/>
      <c r="BE18" s="2"/>
      <c r="BF18" s="2"/>
      <c r="BG18" s="2"/>
    </row>
    <row r="19" spans="1:59" x14ac:dyDescent="0.2">
      <c r="A19" s="12"/>
      <c r="B19" s="241"/>
      <c r="C19" s="90"/>
      <c r="D19" s="90"/>
      <c r="E19" s="90"/>
      <c r="F19" s="90"/>
      <c r="G19" s="89"/>
      <c r="H19" s="89"/>
      <c r="I19" s="89"/>
      <c r="J19" s="89"/>
      <c r="K19" s="90"/>
      <c r="L19" s="90"/>
      <c r="M19" s="752"/>
      <c r="N19" s="742"/>
      <c r="O19" s="755"/>
      <c r="P19" s="755"/>
      <c r="Q19" s="755"/>
      <c r="R19" s="12"/>
      <c r="S19" s="12"/>
      <c r="T19" s="91"/>
      <c r="U19" s="89"/>
      <c r="V19" s="89"/>
      <c r="W19" s="89"/>
      <c r="X19" s="89"/>
      <c r="Y19" s="89"/>
      <c r="Z19" s="89"/>
      <c r="AA19" s="89"/>
      <c r="AB19" s="89"/>
      <c r="AC19" s="89"/>
      <c r="AD19" s="89"/>
      <c r="AE19" s="89"/>
      <c r="AF19" s="17"/>
      <c r="AG19" s="17"/>
      <c r="AH19" s="17"/>
      <c r="AI19" s="17"/>
      <c r="AJ19" s="17"/>
      <c r="AK19" s="2"/>
      <c r="AL19" s="2"/>
      <c r="AM19" s="2"/>
      <c r="AN19" s="2"/>
      <c r="AO19" s="2"/>
      <c r="AP19" s="2"/>
      <c r="AQ19" s="2"/>
      <c r="AR19" s="2"/>
      <c r="AS19" s="2"/>
      <c r="AT19" s="2"/>
      <c r="AU19" s="2"/>
      <c r="AV19" s="2"/>
      <c r="AW19" s="2"/>
      <c r="AX19" s="2"/>
      <c r="AY19" s="2"/>
      <c r="AZ19" s="2"/>
      <c r="BA19" s="2"/>
      <c r="BB19" s="2"/>
      <c r="BC19" s="2"/>
      <c r="BD19" s="2"/>
      <c r="BE19" s="2"/>
      <c r="BF19" s="2"/>
      <c r="BG19" s="2"/>
    </row>
    <row r="20" spans="1:59" x14ac:dyDescent="0.2">
      <c r="A20" s="564" t="s">
        <v>148</v>
      </c>
      <c r="B20" s="708" t="s">
        <v>2</v>
      </c>
      <c r="C20" s="708" t="s">
        <v>2</v>
      </c>
      <c r="D20" s="708" t="s">
        <v>2</v>
      </c>
      <c r="E20" s="708" t="s">
        <v>2</v>
      </c>
      <c r="F20" s="708" t="s">
        <v>2</v>
      </c>
      <c r="G20" s="708" t="s">
        <v>2</v>
      </c>
      <c r="H20" s="708" t="s">
        <v>2</v>
      </c>
      <c r="I20" s="708" t="s">
        <v>2</v>
      </c>
      <c r="J20" s="708" t="s">
        <v>2</v>
      </c>
      <c r="K20" s="751" t="s">
        <v>0</v>
      </c>
      <c r="L20" s="751" t="s">
        <v>0</v>
      </c>
      <c r="M20" s="751" t="s">
        <v>0</v>
      </c>
      <c r="N20" s="751" t="s">
        <v>0</v>
      </c>
      <c r="O20" s="759">
        <v>98609</v>
      </c>
      <c r="P20" s="759">
        <v>569028</v>
      </c>
      <c r="Q20" s="759">
        <v>675619</v>
      </c>
      <c r="R20" s="12"/>
      <c r="S20" s="12"/>
      <c r="T20" s="91"/>
      <c r="U20" s="89"/>
      <c r="V20" s="89"/>
      <c r="W20" s="89"/>
      <c r="X20" s="89"/>
      <c r="Y20" s="89"/>
      <c r="Z20" s="89"/>
      <c r="AA20" s="89"/>
      <c r="AB20" s="89"/>
      <c r="AC20" s="89"/>
      <c r="AD20" s="89"/>
      <c r="AE20" s="89"/>
      <c r="AF20" s="17"/>
      <c r="AG20" s="17"/>
      <c r="AH20" s="17"/>
      <c r="AI20" s="17"/>
      <c r="AJ20" s="17"/>
      <c r="AK20" s="2"/>
      <c r="AL20" s="2"/>
      <c r="AM20" s="2"/>
      <c r="AN20" s="2"/>
      <c r="AO20" s="2"/>
      <c r="AP20" s="2"/>
      <c r="AQ20" s="2"/>
      <c r="AR20" s="2"/>
      <c r="AS20" s="2"/>
      <c r="AT20" s="2"/>
      <c r="AU20" s="2"/>
      <c r="AV20" s="2"/>
      <c r="AW20" s="2"/>
      <c r="AX20" s="2"/>
      <c r="AY20" s="2"/>
      <c r="AZ20" s="2"/>
      <c r="BA20" s="2"/>
      <c r="BB20" s="2"/>
      <c r="BC20" s="2"/>
      <c r="BD20" s="2"/>
      <c r="BE20" s="2"/>
      <c r="BF20" s="2"/>
      <c r="BG20" s="2"/>
    </row>
    <row r="21" spans="1:59" x14ac:dyDescent="0.2">
      <c r="A21" s="571" t="s">
        <v>149</v>
      </c>
      <c r="B21" s="241" t="s">
        <v>2</v>
      </c>
      <c r="C21" s="241" t="s">
        <v>2</v>
      </c>
      <c r="D21" s="241" t="s">
        <v>2</v>
      </c>
      <c r="E21" s="241" t="s">
        <v>2</v>
      </c>
      <c r="F21" s="241" t="s">
        <v>2</v>
      </c>
      <c r="G21" s="241" t="s">
        <v>2</v>
      </c>
      <c r="H21" s="241" t="s">
        <v>2</v>
      </c>
      <c r="I21" s="241" t="s">
        <v>2</v>
      </c>
      <c r="J21" s="241" t="s">
        <v>2</v>
      </c>
      <c r="K21" s="420" t="s">
        <v>0</v>
      </c>
      <c r="L21" s="420" t="s">
        <v>0</v>
      </c>
      <c r="M21" s="750" t="s">
        <v>0</v>
      </c>
      <c r="N21" s="750" t="s">
        <v>0</v>
      </c>
      <c r="O21" s="760">
        <v>98609</v>
      </c>
      <c r="P21" s="760">
        <v>560070</v>
      </c>
      <c r="Q21" s="760">
        <v>664895</v>
      </c>
      <c r="R21" s="12"/>
      <c r="S21" s="12"/>
      <c r="T21" s="91"/>
      <c r="U21" s="89"/>
      <c r="V21" s="89"/>
      <c r="W21" s="89"/>
      <c r="X21" s="89"/>
      <c r="Y21" s="89"/>
      <c r="Z21" s="89"/>
      <c r="AA21" s="89"/>
      <c r="AB21" s="89"/>
      <c r="AC21" s="89"/>
      <c r="AD21" s="89"/>
      <c r="AE21" s="89"/>
      <c r="AF21" s="17"/>
      <c r="AG21" s="17"/>
      <c r="AH21" s="17"/>
      <c r="AI21" s="17"/>
      <c r="AJ21" s="17"/>
      <c r="AK21" s="2"/>
      <c r="AL21" s="2"/>
      <c r="AM21" s="2"/>
      <c r="AN21" s="2"/>
      <c r="AO21" s="2"/>
      <c r="AP21" s="2"/>
      <c r="AQ21" s="2"/>
      <c r="AR21" s="2"/>
      <c r="AS21" s="2"/>
      <c r="AT21" s="2"/>
      <c r="AU21" s="2"/>
      <c r="AV21" s="2"/>
      <c r="AW21" s="2"/>
      <c r="AX21" s="2"/>
      <c r="AY21" s="2"/>
      <c r="AZ21" s="2"/>
      <c r="BA21" s="2"/>
      <c r="BB21" s="2"/>
      <c r="BC21" s="2"/>
      <c r="BD21" s="2"/>
      <c r="BE21" s="2"/>
      <c r="BF21" s="2"/>
      <c r="BG21" s="2"/>
    </row>
    <row r="22" spans="1:59" x14ac:dyDescent="0.2">
      <c r="A22" s="571" t="s">
        <v>150</v>
      </c>
      <c r="B22" s="241" t="s">
        <v>2</v>
      </c>
      <c r="C22" s="241" t="s">
        <v>2</v>
      </c>
      <c r="D22" s="241" t="s">
        <v>2</v>
      </c>
      <c r="E22" s="241" t="s">
        <v>2</v>
      </c>
      <c r="F22" s="241" t="s">
        <v>2</v>
      </c>
      <c r="G22" s="241" t="s">
        <v>2</v>
      </c>
      <c r="H22" s="241" t="s">
        <v>2</v>
      </c>
      <c r="I22" s="241" t="s">
        <v>2</v>
      </c>
      <c r="J22" s="241" t="s">
        <v>2</v>
      </c>
      <c r="K22" s="241" t="s">
        <v>2</v>
      </c>
      <c r="L22" s="241" t="s">
        <v>2</v>
      </c>
      <c r="M22" s="747" t="s">
        <v>2</v>
      </c>
      <c r="N22" s="747" t="s">
        <v>2</v>
      </c>
      <c r="O22" s="760" t="s">
        <v>0</v>
      </c>
      <c r="P22" s="760">
        <v>8958</v>
      </c>
      <c r="Q22" s="760">
        <v>10724</v>
      </c>
      <c r="R22" s="12"/>
      <c r="S22" s="12"/>
      <c r="T22" s="91"/>
      <c r="U22" s="89"/>
      <c r="V22" s="89"/>
      <c r="W22" s="89"/>
      <c r="X22" s="89"/>
      <c r="Y22" s="89"/>
      <c r="Z22" s="89"/>
      <c r="AA22" s="89"/>
      <c r="AB22" s="89"/>
      <c r="AC22" s="89"/>
      <c r="AD22" s="89"/>
      <c r="AE22" s="89"/>
      <c r="AF22" s="17"/>
      <c r="AG22" s="17"/>
      <c r="AH22" s="17"/>
      <c r="AI22" s="17"/>
      <c r="AJ22" s="17"/>
      <c r="AK22" s="2"/>
      <c r="AL22" s="2"/>
      <c r="AM22" s="2"/>
      <c r="AN22" s="2"/>
      <c r="AO22" s="2"/>
      <c r="AP22" s="2"/>
      <c r="AQ22" s="2"/>
      <c r="AR22" s="2"/>
      <c r="AS22" s="2"/>
      <c r="AT22" s="2"/>
      <c r="AU22" s="2"/>
      <c r="AV22" s="2"/>
      <c r="AW22" s="2"/>
      <c r="AX22" s="2"/>
      <c r="AY22" s="2"/>
      <c r="AZ22" s="2"/>
      <c r="BA22" s="2"/>
      <c r="BB22" s="2"/>
      <c r="BC22" s="2"/>
      <c r="BD22" s="2"/>
      <c r="BE22" s="2"/>
      <c r="BF22" s="2"/>
      <c r="BG22" s="2"/>
    </row>
    <row r="23" spans="1:59" x14ac:dyDescent="0.2">
      <c r="A23" s="12"/>
      <c r="B23" s="90"/>
      <c r="C23" s="90"/>
      <c r="D23" s="90"/>
      <c r="E23" s="90"/>
      <c r="F23" s="90"/>
      <c r="G23" s="89"/>
      <c r="H23" s="89"/>
      <c r="I23" s="89"/>
      <c r="J23" s="89"/>
      <c r="K23" s="90"/>
      <c r="L23" s="90"/>
      <c r="M23" s="742"/>
      <c r="N23" s="742"/>
      <c r="O23" s="742"/>
      <c r="P23" s="742"/>
      <c r="Q23" s="742"/>
      <c r="R23" s="12"/>
      <c r="S23" s="12"/>
      <c r="T23" s="89"/>
      <c r="U23" s="89"/>
      <c r="V23" s="89"/>
      <c r="W23" s="89"/>
      <c r="X23" s="89"/>
      <c r="Y23" s="89"/>
      <c r="Z23" s="89"/>
      <c r="AA23" s="89"/>
      <c r="AB23" s="89"/>
      <c r="AC23" s="89"/>
      <c r="AD23" s="89"/>
      <c r="AE23" s="89"/>
      <c r="AF23" s="17"/>
      <c r="AG23" s="17"/>
      <c r="AH23" s="17"/>
      <c r="AI23" s="17"/>
      <c r="AJ23" s="17"/>
      <c r="AK23" s="2"/>
      <c r="AL23" s="2"/>
      <c r="AM23" s="2"/>
      <c r="AN23" s="2"/>
      <c r="AO23" s="2"/>
      <c r="AP23" s="2"/>
      <c r="AQ23" s="2"/>
      <c r="AR23" s="2"/>
      <c r="AS23" s="2"/>
      <c r="AT23" s="2"/>
      <c r="AU23" s="2"/>
      <c r="AV23" s="2"/>
      <c r="AW23" s="2"/>
      <c r="AX23" s="2"/>
      <c r="AY23" s="2"/>
      <c r="AZ23" s="2"/>
      <c r="BA23" s="2"/>
      <c r="BB23" s="2"/>
      <c r="BC23" s="2"/>
      <c r="BD23" s="2"/>
      <c r="BE23" s="2"/>
      <c r="BF23" s="2"/>
      <c r="BG23" s="2"/>
    </row>
    <row r="24" spans="1:59" ht="15" x14ac:dyDescent="0.2">
      <c r="A24" s="547" t="s">
        <v>152</v>
      </c>
      <c r="B24" s="90"/>
      <c r="C24" s="90"/>
      <c r="D24" s="90"/>
      <c r="E24" s="90"/>
      <c r="F24" s="90"/>
      <c r="G24" s="89"/>
      <c r="H24" s="89"/>
      <c r="I24" s="89"/>
      <c r="J24" s="89"/>
      <c r="K24" s="90"/>
      <c r="L24" s="90"/>
      <c r="M24" s="742"/>
      <c r="N24" s="742"/>
      <c r="O24" s="742"/>
      <c r="P24" s="742"/>
      <c r="Q24" s="742"/>
      <c r="R24" s="12"/>
      <c r="S24" s="12"/>
      <c r="T24" s="89"/>
      <c r="U24" s="89"/>
      <c r="V24" s="89"/>
      <c r="W24" s="89"/>
      <c r="X24" s="89"/>
      <c r="Y24" s="89"/>
      <c r="Z24" s="89"/>
      <c r="AA24" s="89"/>
      <c r="AB24" s="89"/>
      <c r="AC24" s="89"/>
      <c r="AD24" s="89"/>
      <c r="AE24" s="89"/>
      <c r="AF24" s="17"/>
      <c r="AG24" s="17"/>
      <c r="AH24" s="17"/>
      <c r="AI24" s="17"/>
      <c r="AJ24" s="17"/>
      <c r="AK24" s="2"/>
      <c r="AL24" s="2"/>
      <c r="AM24" s="2"/>
      <c r="AN24" s="2"/>
      <c r="AO24" s="2"/>
      <c r="AP24" s="2"/>
      <c r="AQ24" s="2"/>
      <c r="AR24" s="2"/>
      <c r="AS24" s="2"/>
      <c r="AT24" s="2"/>
      <c r="AU24" s="2"/>
      <c r="AV24" s="2"/>
      <c r="AW24" s="2"/>
      <c r="AX24" s="2"/>
      <c r="AY24" s="2"/>
      <c r="AZ24" s="2"/>
      <c r="BA24" s="2"/>
      <c r="BB24" s="2"/>
      <c r="BC24" s="2"/>
      <c r="BD24" s="2"/>
      <c r="BE24" s="2"/>
      <c r="BF24" s="2"/>
      <c r="BG24" s="2"/>
    </row>
    <row r="25" spans="1:59" x14ac:dyDescent="0.2">
      <c r="A25" s="573" t="s">
        <v>153</v>
      </c>
      <c r="B25" s="90" t="s">
        <v>0</v>
      </c>
      <c r="C25" s="90" t="s">
        <v>0</v>
      </c>
      <c r="D25" s="90" t="s">
        <v>0</v>
      </c>
      <c r="E25" s="90" t="s">
        <v>0</v>
      </c>
      <c r="F25" s="90" t="s">
        <v>0</v>
      </c>
      <c r="G25" s="89" t="s">
        <v>0</v>
      </c>
      <c r="H25" s="89">
        <v>330</v>
      </c>
      <c r="I25" s="89">
        <v>460</v>
      </c>
      <c r="J25" s="89">
        <v>532</v>
      </c>
      <c r="K25" s="90">
        <v>648</v>
      </c>
      <c r="L25" s="90">
        <v>770</v>
      </c>
      <c r="M25" s="742">
        <v>945</v>
      </c>
      <c r="N25" s="742">
        <v>1071</v>
      </c>
      <c r="O25" s="756">
        <v>1220</v>
      </c>
      <c r="P25" s="755">
        <v>1378</v>
      </c>
      <c r="Q25" s="755">
        <v>1490</v>
      </c>
      <c r="R25" s="12"/>
      <c r="S25" s="12"/>
      <c r="T25" s="89"/>
      <c r="U25" s="89"/>
      <c r="V25" s="89"/>
      <c r="W25" s="89"/>
      <c r="X25" s="89"/>
      <c r="Y25" s="89"/>
      <c r="Z25" s="89"/>
      <c r="AA25" s="89"/>
      <c r="AB25" s="89"/>
      <c r="AC25" s="89"/>
      <c r="AD25" s="89"/>
      <c r="AE25" s="89"/>
      <c r="AF25" s="17"/>
      <c r="AG25" s="17"/>
      <c r="AH25" s="17"/>
      <c r="AI25" s="17"/>
      <c r="AJ25" s="17"/>
      <c r="AK25" s="2"/>
      <c r="AL25" s="2"/>
      <c r="AM25" s="2"/>
      <c r="AN25" s="2"/>
      <c r="AO25" s="2"/>
      <c r="AP25" s="2"/>
      <c r="AQ25" s="2"/>
      <c r="AR25" s="2"/>
      <c r="AS25" s="2"/>
      <c r="AT25" s="2"/>
      <c r="AU25" s="2"/>
      <c r="AV25" s="2"/>
      <c r="AW25" s="2"/>
      <c r="AX25" s="2"/>
      <c r="AY25" s="2"/>
      <c r="AZ25" s="2"/>
      <c r="BA25" s="2"/>
      <c r="BB25" s="2"/>
      <c r="BC25" s="2"/>
      <c r="BD25" s="2"/>
      <c r="BE25" s="2"/>
      <c r="BF25" s="2"/>
      <c r="BG25" s="2"/>
    </row>
    <row r="26" spans="1:59" x14ac:dyDescent="0.2">
      <c r="A26" s="573" t="s">
        <v>154</v>
      </c>
      <c r="B26" s="90" t="s">
        <v>0</v>
      </c>
      <c r="C26" s="90" t="s">
        <v>0</v>
      </c>
      <c r="D26" s="90" t="s">
        <v>0</v>
      </c>
      <c r="E26" s="90" t="s">
        <v>0</v>
      </c>
      <c r="F26" s="90" t="s">
        <v>0</v>
      </c>
      <c r="G26" s="89" t="s">
        <v>0</v>
      </c>
      <c r="H26" s="89">
        <v>2149356</v>
      </c>
      <c r="I26" s="89">
        <v>2914946</v>
      </c>
      <c r="J26" s="89">
        <v>4074429</v>
      </c>
      <c r="K26" s="91">
        <v>5249722</v>
      </c>
      <c r="L26" s="91">
        <v>6358929</v>
      </c>
      <c r="M26" s="743" t="s">
        <v>0</v>
      </c>
      <c r="N26" s="743">
        <v>132</v>
      </c>
      <c r="O26" s="756">
        <v>123</v>
      </c>
      <c r="P26" s="755">
        <v>125</v>
      </c>
      <c r="Q26" s="755">
        <v>129</v>
      </c>
      <c r="R26" s="12"/>
      <c r="S26" s="12"/>
      <c r="T26" s="89"/>
      <c r="U26" s="89"/>
      <c r="V26" s="89"/>
      <c r="W26" s="89"/>
      <c r="X26" s="89"/>
      <c r="Y26" s="89"/>
      <c r="Z26" s="89"/>
      <c r="AA26" s="89"/>
      <c r="AB26" s="89"/>
      <c r="AC26" s="91"/>
      <c r="AD26" s="91"/>
      <c r="AE26" s="91"/>
      <c r="AF26" s="6"/>
      <c r="AG26" s="6"/>
      <c r="AH26" s="6"/>
      <c r="AI26" s="6"/>
      <c r="AJ26" s="6"/>
      <c r="AK26" s="2"/>
      <c r="AL26" s="2"/>
      <c r="AM26" s="2"/>
      <c r="AN26" s="2"/>
      <c r="AO26" s="2"/>
      <c r="AP26" s="2"/>
      <c r="AQ26" s="2"/>
      <c r="AR26" s="2"/>
      <c r="AS26" s="2"/>
      <c r="AT26" s="2"/>
      <c r="AU26" s="2"/>
      <c r="AV26" s="2"/>
      <c r="AW26" s="2"/>
      <c r="AX26" s="2"/>
      <c r="AY26" s="2"/>
      <c r="AZ26" s="2"/>
      <c r="BA26" s="2"/>
      <c r="BB26" s="2"/>
      <c r="BC26" s="2"/>
      <c r="BD26" s="2"/>
      <c r="BE26" s="2"/>
      <c r="BF26" s="2"/>
      <c r="BG26" s="2"/>
    </row>
    <row r="27" spans="1:59" x14ac:dyDescent="0.2">
      <c r="A27" s="574" t="s">
        <v>155</v>
      </c>
      <c r="B27" s="90" t="s">
        <v>2</v>
      </c>
      <c r="C27" s="90" t="s">
        <v>2</v>
      </c>
      <c r="D27" s="90" t="s">
        <v>2</v>
      </c>
      <c r="E27" s="90" t="s">
        <v>2</v>
      </c>
      <c r="F27" s="90" t="s">
        <v>2</v>
      </c>
      <c r="G27" s="89" t="s">
        <v>2</v>
      </c>
      <c r="H27" s="89" t="s">
        <v>2</v>
      </c>
      <c r="I27" s="89" t="s">
        <v>2</v>
      </c>
      <c r="J27" s="89" t="s">
        <v>2</v>
      </c>
      <c r="K27" s="91" t="s">
        <v>2</v>
      </c>
      <c r="L27" s="91" t="s">
        <v>0</v>
      </c>
      <c r="M27" s="743">
        <v>7932093</v>
      </c>
      <c r="N27" s="743">
        <v>9713391</v>
      </c>
      <c r="O27" s="753">
        <v>10485529</v>
      </c>
      <c r="P27" s="753">
        <v>11392376</v>
      </c>
      <c r="Q27" s="755">
        <v>14547500</v>
      </c>
      <c r="R27" s="12"/>
      <c r="S27" s="12"/>
      <c r="T27" s="89"/>
      <c r="U27" s="89"/>
      <c r="V27" s="89"/>
      <c r="W27" s="89"/>
      <c r="X27" s="89"/>
      <c r="Y27" s="89"/>
      <c r="Z27" s="89"/>
      <c r="AA27" s="89"/>
      <c r="AB27" s="89"/>
      <c r="AC27" s="91"/>
      <c r="AD27" s="91"/>
      <c r="AE27" s="91"/>
      <c r="AF27" s="6"/>
      <c r="AG27" s="6"/>
      <c r="AH27" s="6"/>
      <c r="AI27" s="6"/>
      <c r="AJ27" s="6"/>
      <c r="AK27" s="2"/>
      <c r="AL27" s="2"/>
      <c r="AM27" s="2"/>
      <c r="AN27" s="2"/>
      <c r="AO27" s="2"/>
      <c r="AP27" s="2"/>
      <c r="AQ27" s="2"/>
      <c r="AR27" s="2"/>
      <c r="AS27" s="2"/>
      <c r="AT27" s="2"/>
      <c r="AU27" s="2"/>
      <c r="AV27" s="2"/>
      <c r="AW27" s="2"/>
      <c r="AX27" s="2"/>
      <c r="AY27" s="2"/>
      <c r="AZ27" s="2"/>
      <c r="BA27" s="2"/>
      <c r="BB27" s="2"/>
      <c r="BC27" s="2"/>
      <c r="BD27" s="2"/>
      <c r="BE27" s="2"/>
      <c r="BF27" s="2"/>
      <c r="BG27" s="2"/>
    </row>
    <row r="28" spans="1:59" x14ac:dyDescent="0.2">
      <c r="A28" s="574" t="s">
        <v>156</v>
      </c>
      <c r="B28" s="90" t="s">
        <v>2</v>
      </c>
      <c r="C28" s="90" t="s">
        <v>2</v>
      </c>
      <c r="D28" s="90" t="s">
        <v>2</v>
      </c>
      <c r="E28" s="90" t="s">
        <v>2</v>
      </c>
      <c r="F28" s="90" t="s">
        <v>2</v>
      </c>
      <c r="G28" s="89" t="s">
        <v>2</v>
      </c>
      <c r="H28" s="89" t="s">
        <v>2</v>
      </c>
      <c r="I28" s="89" t="s">
        <v>2</v>
      </c>
      <c r="J28" s="89" t="s">
        <v>2</v>
      </c>
      <c r="K28" s="91" t="s">
        <v>2</v>
      </c>
      <c r="L28" s="91" t="s">
        <v>0</v>
      </c>
      <c r="M28" s="743" t="s">
        <v>0</v>
      </c>
      <c r="N28" s="743">
        <v>58278</v>
      </c>
      <c r="O28" s="756">
        <v>84126</v>
      </c>
      <c r="P28" s="755">
        <v>120004</v>
      </c>
      <c r="Q28" s="755">
        <v>154165</v>
      </c>
      <c r="R28" s="12"/>
      <c r="S28" s="12"/>
      <c r="T28" s="89"/>
      <c r="U28" s="89"/>
      <c r="V28" s="89"/>
      <c r="W28" s="89"/>
      <c r="X28" s="89"/>
      <c r="Y28" s="89"/>
      <c r="Z28" s="89"/>
      <c r="AA28" s="89"/>
      <c r="AB28" s="89"/>
      <c r="AC28" s="91"/>
      <c r="AD28" s="91"/>
      <c r="AE28" s="91"/>
      <c r="AF28" s="6"/>
      <c r="AG28" s="6"/>
      <c r="AH28" s="6"/>
      <c r="AI28" s="6"/>
      <c r="AJ28" s="6"/>
      <c r="AK28" s="2"/>
      <c r="AL28" s="2"/>
      <c r="AM28" s="2"/>
      <c r="AN28" s="2"/>
      <c r="AO28" s="2"/>
      <c r="AP28" s="2"/>
      <c r="AQ28" s="2"/>
      <c r="AR28" s="2"/>
      <c r="AS28" s="2"/>
      <c r="AT28" s="2"/>
      <c r="AU28" s="2"/>
      <c r="AV28" s="2"/>
      <c r="AW28" s="2"/>
      <c r="AX28" s="2"/>
      <c r="AY28" s="2"/>
      <c r="AZ28" s="2"/>
      <c r="BA28" s="2"/>
      <c r="BB28" s="2"/>
      <c r="BC28" s="2"/>
      <c r="BD28" s="2"/>
      <c r="BE28" s="2"/>
      <c r="BF28" s="2"/>
      <c r="BG28" s="2"/>
    </row>
    <row r="29" spans="1:59" x14ac:dyDescent="0.2">
      <c r="A29" s="44"/>
      <c r="B29" s="90"/>
      <c r="C29" s="90"/>
      <c r="D29" s="90"/>
      <c r="E29" s="90"/>
      <c r="F29" s="90"/>
      <c r="G29" s="89"/>
      <c r="H29" s="89"/>
      <c r="I29" s="89"/>
      <c r="J29" s="89"/>
      <c r="K29" s="91"/>
      <c r="L29" s="91"/>
      <c r="M29" s="743"/>
      <c r="N29" s="743"/>
      <c r="O29" s="756"/>
      <c r="P29" s="755"/>
      <c r="Q29" s="755"/>
      <c r="R29" s="12"/>
      <c r="S29" s="12"/>
      <c r="T29" s="89"/>
      <c r="U29" s="89"/>
      <c r="V29" s="89"/>
      <c r="W29" s="89"/>
      <c r="X29" s="89"/>
      <c r="Y29" s="89"/>
      <c r="Z29" s="89"/>
      <c r="AA29" s="89"/>
      <c r="AB29" s="89"/>
      <c r="AC29" s="91"/>
      <c r="AD29" s="91"/>
      <c r="AE29" s="91"/>
      <c r="AF29" s="6"/>
      <c r="AG29" s="6"/>
      <c r="AH29" s="6"/>
      <c r="AI29" s="6"/>
      <c r="AJ29" s="6"/>
      <c r="AK29" s="2"/>
      <c r="AL29" s="2"/>
      <c r="AM29" s="2"/>
      <c r="AN29" s="2"/>
      <c r="AO29" s="2"/>
      <c r="AP29" s="2"/>
      <c r="AQ29" s="2"/>
      <c r="AR29" s="2"/>
      <c r="AS29" s="2"/>
      <c r="AT29" s="2"/>
      <c r="AU29" s="2"/>
      <c r="AV29" s="2"/>
      <c r="AW29" s="2"/>
      <c r="AX29" s="2"/>
      <c r="AY29" s="2"/>
      <c r="AZ29" s="2"/>
      <c r="BA29" s="2"/>
      <c r="BB29" s="2"/>
      <c r="BC29" s="2"/>
      <c r="BD29" s="2"/>
      <c r="BE29" s="2"/>
      <c r="BF29" s="2"/>
      <c r="BG29" s="2"/>
    </row>
    <row r="30" spans="1:59" ht="15" x14ac:dyDescent="0.2">
      <c r="A30" s="726" t="s">
        <v>370</v>
      </c>
      <c r="B30" s="90" t="s">
        <v>2</v>
      </c>
      <c r="C30" s="90" t="s">
        <v>2</v>
      </c>
      <c r="D30" s="90" t="s">
        <v>2</v>
      </c>
      <c r="E30" s="90" t="s">
        <v>2</v>
      </c>
      <c r="F30" s="90" t="s">
        <v>2</v>
      </c>
      <c r="G30" s="89" t="s">
        <v>2</v>
      </c>
      <c r="H30" s="89" t="s">
        <v>2</v>
      </c>
      <c r="I30" s="89" t="s">
        <v>2</v>
      </c>
      <c r="J30" s="89" t="s">
        <v>2</v>
      </c>
      <c r="K30" s="91" t="s">
        <v>2</v>
      </c>
      <c r="L30" s="91" t="s">
        <v>2</v>
      </c>
      <c r="M30" s="743" t="s">
        <v>0</v>
      </c>
      <c r="N30" s="743">
        <v>2005</v>
      </c>
      <c r="O30" s="743">
        <v>7760</v>
      </c>
      <c r="P30" s="757">
        <v>31064</v>
      </c>
      <c r="Q30" s="757">
        <v>48927</v>
      </c>
      <c r="R30" s="12"/>
      <c r="S30" s="12"/>
      <c r="T30" s="89"/>
      <c r="U30" s="89"/>
      <c r="V30" s="89"/>
      <c r="W30" s="89"/>
      <c r="X30" s="89"/>
      <c r="Y30" s="89"/>
      <c r="Z30" s="89"/>
      <c r="AA30" s="89"/>
      <c r="AB30" s="89"/>
      <c r="AC30" s="91"/>
      <c r="AD30" s="91"/>
      <c r="AE30" s="91"/>
      <c r="AF30" s="6"/>
      <c r="AG30" s="6"/>
      <c r="AH30" s="6"/>
      <c r="AI30" s="6"/>
      <c r="AJ30" s="6"/>
      <c r="AK30" s="2"/>
      <c r="AL30" s="2"/>
      <c r="AM30" s="2"/>
      <c r="AN30" s="2"/>
      <c r="AO30" s="2"/>
      <c r="AP30" s="2"/>
      <c r="AQ30" s="2"/>
      <c r="AR30" s="2"/>
      <c r="AS30" s="2"/>
      <c r="AT30" s="2"/>
      <c r="AU30" s="2"/>
      <c r="AV30" s="2"/>
      <c r="AW30" s="2"/>
      <c r="AX30" s="2"/>
      <c r="AY30" s="2"/>
      <c r="AZ30" s="2"/>
      <c r="BA30" s="2"/>
      <c r="BB30" s="2"/>
      <c r="BC30" s="2"/>
      <c r="BD30" s="2"/>
      <c r="BE30" s="2"/>
      <c r="BF30" s="2"/>
      <c r="BG30" s="2"/>
    </row>
    <row r="31" spans="1:59" x14ac:dyDescent="0.2">
      <c r="A31" s="18"/>
      <c r="B31" s="90"/>
      <c r="C31" s="90"/>
      <c r="D31" s="90"/>
      <c r="E31" s="90"/>
      <c r="F31" s="93"/>
      <c r="G31" s="94"/>
      <c r="H31" s="89"/>
      <c r="I31" s="89"/>
      <c r="J31" s="89"/>
      <c r="K31" s="87"/>
      <c r="L31" s="87"/>
      <c r="M31" s="739"/>
      <c r="N31" s="739"/>
      <c r="O31" s="739"/>
      <c r="P31" s="739"/>
      <c r="Q31" s="739"/>
      <c r="R31" s="98"/>
      <c r="S31" s="98"/>
      <c r="T31" s="89"/>
      <c r="U31" s="89"/>
      <c r="V31" s="89"/>
      <c r="W31" s="89"/>
      <c r="X31" s="93"/>
      <c r="Y31" s="94"/>
      <c r="Z31" s="89"/>
      <c r="AA31" s="89"/>
      <c r="AB31" s="89"/>
      <c r="AC31" s="87"/>
      <c r="AD31" s="87"/>
      <c r="AE31" s="87"/>
      <c r="AF31" s="16"/>
      <c r="AG31" s="16"/>
      <c r="AH31" s="16"/>
      <c r="AI31" s="16"/>
      <c r="AJ31" s="6"/>
      <c r="AK31" s="2"/>
      <c r="AL31" s="2"/>
      <c r="AM31" s="2"/>
      <c r="AN31" s="2"/>
      <c r="AO31" s="2"/>
      <c r="AP31" s="2"/>
      <c r="AQ31" s="2"/>
      <c r="AR31" s="2"/>
      <c r="AS31" s="2"/>
      <c r="AT31" s="2"/>
      <c r="AU31" s="2"/>
      <c r="AV31" s="2"/>
      <c r="AW31" s="2"/>
      <c r="AX31" s="2"/>
      <c r="AY31" s="2"/>
      <c r="AZ31" s="2"/>
      <c r="BA31" s="2"/>
      <c r="BB31" s="2"/>
      <c r="BC31" s="2"/>
      <c r="BD31" s="2"/>
      <c r="BE31" s="2"/>
      <c r="BF31" s="2"/>
      <c r="BG31" s="2"/>
    </row>
    <row r="32" spans="1:59" x14ac:dyDescent="0.2">
      <c r="A32" s="699" t="s">
        <v>158</v>
      </c>
      <c r="B32" s="729" t="s">
        <v>0</v>
      </c>
      <c r="C32" s="729" t="s">
        <v>0</v>
      </c>
      <c r="D32" s="729" t="s">
        <v>0</v>
      </c>
      <c r="E32" s="729" t="s">
        <v>0</v>
      </c>
      <c r="F32" s="729" t="s">
        <v>0</v>
      </c>
      <c r="G32" s="729" t="s">
        <v>0</v>
      </c>
      <c r="H32" s="729">
        <v>27904</v>
      </c>
      <c r="I32" s="729">
        <v>28707</v>
      </c>
      <c r="J32" s="729">
        <v>29127</v>
      </c>
      <c r="K32" s="730">
        <v>32983</v>
      </c>
      <c r="L32" s="730">
        <v>33466</v>
      </c>
      <c r="M32" s="742">
        <v>26153</v>
      </c>
      <c r="N32" s="742">
        <v>15129</v>
      </c>
      <c r="O32" s="742">
        <v>15963</v>
      </c>
      <c r="P32" s="756">
        <v>16534</v>
      </c>
      <c r="Q32" s="756">
        <v>18362</v>
      </c>
      <c r="R32" s="98"/>
      <c r="S32" s="98"/>
      <c r="T32" s="89"/>
      <c r="U32" s="89"/>
      <c r="V32" s="89"/>
      <c r="W32" s="89"/>
      <c r="X32" s="89"/>
      <c r="Y32" s="89"/>
      <c r="Z32" s="89"/>
      <c r="AA32" s="89"/>
      <c r="AB32" s="89"/>
      <c r="AC32" s="89"/>
      <c r="AD32" s="89"/>
      <c r="AE32" s="89"/>
      <c r="AF32" s="10"/>
      <c r="AG32" s="10"/>
      <c r="AH32" s="10"/>
      <c r="AI32" s="10"/>
      <c r="AJ32" s="10"/>
      <c r="AK32" s="2"/>
      <c r="AL32" s="2"/>
      <c r="AM32" s="2"/>
      <c r="AN32" s="2"/>
      <c r="AO32" s="2"/>
      <c r="AP32" s="2"/>
      <c r="AQ32" s="2"/>
      <c r="AR32" s="2"/>
      <c r="AS32" s="2"/>
      <c r="AT32" s="2"/>
      <c r="AU32" s="2"/>
      <c r="AV32" s="2"/>
      <c r="AW32" s="2"/>
      <c r="AX32" s="2"/>
      <c r="AY32" s="2"/>
      <c r="AZ32" s="2"/>
      <c r="BA32" s="2"/>
      <c r="BB32" s="2"/>
      <c r="BC32" s="2"/>
      <c r="BD32" s="2"/>
      <c r="BE32" s="2"/>
      <c r="BF32" s="2"/>
      <c r="BG32" s="2"/>
    </row>
    <row r="33" spans="1:59" x14ac:dyDescent="0.2">
      <c r="A33" s="700" t="s">
        <v>159</v>
      </c>
      <c r="B33" s="729">
        <v>2687420</v>
      </c>
      <c r="C33" s="729">
        <v>2361031</v>
      </c>
      <c r="D33" s="729">
        <v>1787462</v>
      </c>
      <c r="E33" s="729">
        <v>1707428</v>
      </c>
      <c r="F33" s="730">
        <v>1540768</v>
      </c>
      <c r="G33" s="730">
        <v>1453825</v>
      </c>
      <c r="H33" s="729">
        <v>1189770</v>
      </c>
      <c r="I33" s="729">
        <v>1152349</v>
      </c>
      <c r="J33" s="729">
        <v>906957</v>
      </c>
      <c r="K33" s="730">
        <v>810818</v>
      </c>
      <c r="L33" s="730">
        <v>759995</v>
      </c>
      <c r="M33" s="742">
        <v>723867</v>
      </c>
      <c r="N33" s="742">
        <v>681023</v>
      </c>
      <c r="O33" s="742">
        <v>626342</v>
      </c>
      <c r="P33" s="756">
        <v>596126</v>
      </c>
      <c r="Q33" s="756">
        <v>508134</v>
      </c>
      <c r="R33" s="98"/>
      <c r="S33" s="98"/>
      <c r="T33" s="89"/>
      <c r="U33" s="89"/>
      <c r="V33" s="89"/>
      <c r="W33" s="89"/>
      <c r="X33" s="89"/>
      <c r="Y33" s="89"/>
      <c r="Z33" s="89"/>
      <c r="AA33" s="89"/>
      <c r="AB33" s="89"/>
      <c r="AC33" s="89"/>
      <c r="AD33" s="89"/>
      <c r="AE33" s="89"/>
      <c r="AF33" s="21"/>
      <c r="AG33" s="21"/>
      <c r="AH33" s="21"/>
      <c r="AI33" s="21"/>
      <c r="AJ33" s="22"/>
      <c r="AK33" s="23"/>
      <c r="AL33" s="2"/>
      <c r="AM33" s="2"/>
      <c r="AN33" s="2"/>
      <c r="AO33" s="2"/>
      <c r="AP33" s="2"/>
      <c r="AQ33" s="2"/>
      <c r="AR33" s="2"/>
      <c r="AS33" s="2"/>
      <c r="AT33" s="2"/>
      <c r="AU33" s="2"/>
      <c r="AV33" s="2"/>
      <c r="AW33" s="2"/>
      <c r="AX33" s="2"/>
      <c r="AY33" s="2"/>
      <c r="AZ33" s="2"/>
      <c r="BA33" s="2"/>
      <c r="BB33" s="2"/>
      <c r="BC33" s="2"/>
      <c r="BD33" s="2"/>
      <c r="BE33" s="2"/>
      <c r="BF33" s="2"/>
      <c r="BG33" s="2"/>
    </row>
    <row r="34" spans="1:59" x14ac:dyDescent="0.2">
      <c r="A34" s="699" t="s">
        <v>160</v>
      </c>
      <c r="B34" s="729">
        <v>3500000</v>
      </c>
      <c r="C34" s="729">
        <v>4044848</v>
      </c>
      <c r="D34" s="729">
        <v>4483286</v>
      </c>
      <c r="E34" s="729">
        <v>4901219</v>
      </c>
      <c r="F34" s="730">
        <v>5505933</v>
      </c>
      <c r="G34" s="730">
        <v>6305218</v>
      </c>
      <c r="H34" s="729">
        <v>7523461</v>
      </c>
      <c r="I34" s="729">
        <v>8544208</v>
      </c>
      <c r="J34" s="729">
        <v>9523732</v>
      </c>
      <c r="K34" s="730">
        <v>10707639</v>
      </c>
      <c r="L34" s="730">
        <v>11933080</v>
      </c>
      <c r="M34" s="742">
        <v>13162659</v>
      </c>
      <c r="N34" s="742">
        <v>14393988</v>
      </c>
      <c r="O34" s="742">
        <v>15597964</v>
      </c>
      <c r="P34" s="756">
        <v>17218355</v>
      </c>
      <c r="Q34" s="756">
        <v>18496228</v>
      </c>
      <c r="R34" s="418"/>
      <c r="S34" s="418"/>
      <c r="T34" s="89"/>
      <c r="U34" s="89"/>
      <c r="V34" s="89"/>
      <c r="W34" s="89"/>
      <c r="X34" s="89"/>
      <c r="Y34" s="89"/>
      <c r="Z34" s="89"/>
      <c r="AA34" s="89"/>
      <c r="AB34" s="89"/>
      <c r="AC34" s="89"/>
      <c r="AD34" s="89"/>
      <c r="AE34" s="89"/>
      <c r="AF34" s="10"/>
      <c r="AG34" s="10"/>
      <c r="AH34" s="10"/>
      <c r="AI34" s="10"/>
      <c r="AJ34" s="10"/>
      <c r="AK34" s="24"/>
      <c r="AL34" s="2"/>
      <c r="AM34" s="2"/>
      <c r="AN34" s="2"/>
      <c r="AO34" s="2"/>
      <c r="AP34" s="2"/>
      <c r="AQ34" s="2"/>
      <c r="AR34" s="2"/>
      <c r="AS34" s="2"/>
      <c r="AT34" s="2"/>
      <c r="AU34" s="2"/>
      <c r="AV34" s="2"/>
      <c r="AW34" s="2"/>
      <c r="AX34" s="2"/>
      <c r="AY34" s="2"/>
      <c r="AZ34" s="2"/>
      <c r="BA34" s="2"/>
      <c r="BB34" s="2"/>
      <c r="BC34" s="2"/>
      <c r="BD34" s="2"/>
      <c r="BE34" s="2"/>
      <c r="BF34" s="2"/>
      <c r="BG34" s="2"/>
    </row>
    <row r="35" spans="1:59" x14ac:dyDescent="0.2">
      <c r="A35" s="727"/>
      <c r="B35" s="732"/>
      <c r="C35" s="732"/>
      <c r="D35" s="732"/>
      <c r="E35" s="732"/>
      <c r="F35" s="732"/>
      <c r="G35" s="732"/>
      <c r="H35" s="732"/>
      <c r="I35" s="729"/>
      <c r="J35" s="729"/>
      <c r="K35" s="728"/>
      <c r="L35" s="728"/>
      <c r="M35" s="740"/>
      <c r="N35" s="738"/>
      <c r="O35" s="738"/>
      <c r="P35" s="738"/>
      <c r="Q35" s="738"/>
      <c r="R35" s="418"/>
      <c r="S35" s="418"/>
      <c r="T35" s="93"/>
      <c r="U35" s="93"/>
      <c r="V35" s="93"/>
      <c r="W35" s="93"/>
      <c r="X35" s="93"/>
      <c r="Y35" s="93"/>
      <c r="Z35" s="93"/>
      <c r="AA35" s="89"/>
      <c r="AB35" s="89"/>
      <c r="AC35" s="88"/>
      <c r="AD35" s="88"/>
      <c r="AE35" s="88"/>
      <c r="AF35" s="10"/>
      <c r="AG35" s="10"/>
      <c r="AH35" s="10"/>
      <c r="AI35" s="10"/>
      <c r="AJ35" s="10"/>
      <c r="AK35" s="24"/>
      <c r="AL35" s="2"/>
      <c r="AM35" s="2"/>
      <c r="AN35" s="2"/>
      <c r="AO35" s="2"/>
      <c r="AP35" s="2"/>
      <c r="AQ35" s="2"/>
      <c r="AR35" s="2"/>
      <c r="AS35" s="2"/>
      <c r="AT35" s="2"/>
      <c r="AU35" s="2"/>
      <c r="AV35" s="2"/>
      <c r="AW35" s="2"/>
      <c r="AX35" s="2"/>
      <c r="AY35" s="2"/>
      <c r="AZ35" s="2"/>
      <c r="BA35" s="2"/>
      <c r="BB35" s="2"/>
      <c r="BC35" s="2"/>
      <c r="BD35" s="2"/>
      <c r="BE35" s="2"/>
      <c r="BF35" s="2"/>
      <c r="BG35" s="2"/>
    </row>
    <row r="36" spans="1:59" x14ac:dyDescent="0.2">
      <c r="A36" s="566" t="s">
        <v>161</v>
      </c>
      <c r="B36" s="729">
        <v>6041</v>
      </c>
      <c r="C36" s="729">
        <v>6473</v>
      </c>
      <c r="D36" s="729">
        <v>6883</v>
      </c>
      <c r="E36" s="729">
        <v>7194</v>
      </c>
      <c r="F36" s="729">
        <v>7905</v>
      </c>
      <c r="G36" s="729">
        <v>8761</v>
      </c>
      <c r="H36" s="729">
        <v>9554</v>
      </c>
      <c r="I36" s="729">
        <v>10373</v>
      </c>
      <c r="J36" s="729">
        <v>11135</v>
      </c>
      <c r="K36" s="731">
        <v>11945</v>
      </c>
      <c r="L36" s="729">
        <v>12619</v>
      </c>
      <c r="M36" s="741">
        <v>13130</v>
      </c>
      <c r="N36" s="739">
        <v>13572</v>
      </c>
      <c r="O36" s="739">
        <v>16417</v>
      </c>
      <c r="P36" s="757">
        <v>15520</v>
      </c>
      <c r="Q36" s="757">
        <v>15940</v>
      </c>
      <c r="R36" s="12"/>
      <c r="S36" s="12"/>
      <c r="T36" s="89"/>
      <c r="U36" s="89"/>
      <c r="V36" s="89"/>
      <c r="W36" s="89"/>
      <c r="X36" s="89"/>
      <c r="Y36" s="89"/>
      <c r="Z36" s="89"/>
      <c r="AA36" s="89"/>
      <c r="AB36" s="89"/>
      <c r="AC36" s="91"/>
      <c r="AD36" s="89"/>
      <c r="AE36" s="89"/>
      <c r="AF36" s="25"/>
      <c r="AG36" s="25"/>
      <c r="AH36" s="25"/>
      <c r="AI36" s="25"/>
      <c r="AJ36" s="25"/>
      <c r="AK36" s="2"/>
      <c r="AL36" s="2"/>
      <c r="AM36" s="2"/>
      <c r="AN36" s="2"/>
      <c r="AO36" s="2"/>
      <c r="AP36" s="2"/>
      <c r="AQ36" s="2"/>
      <c r="AR36" s="2"/>
      <c r="AS36" s="2"/>
      <c r="AT36" s="2"/>
      <c r="AU36" s="2"/>
      <c r="AV36" s="2"/>
      <c r="AW36" s="2"/>
      <c r="AX36" s="2"/>
      <c r="AY36" s="2"/>
      <c r="AZ36" s="2"/>
      <c r="BA36" s="2"/>
      <c r="BB36" s="2"/>
      <c r="BC36" s="2"/>
      <c r="BD36" s="2"/>
      <c r="BE36" s="2"/>
      <c r="BF36" s="2"/>
      <c r="BG36" s="2"/>
    </row>
    <row r="37" spans="1:59" x14ac:dyDescent="0.2">
      <c r="A37" s="567" t="s">
        <v>162</v>
      </c>
      <c r="B37" s="736">
        <v>1174</v>
      </c>
      <c r="C37" s="736">
        <v>1200</v>
      </c>
      <c r="D37" s="736">
        <v>1265</v>
      </c>
      <c r="E37" s="736">
        <v>1232</v>
      </c>
      <c r="F37" s="736">
        <v>1187</v>
      </c>
      <c r="G37" s="736">
        <v>1243</v>
      </c>
      <c r="H37" s="736">
        <v>1441</v>
      </c>
      <c r="I37" s="736">
        <v>1350</v>
      </c>
      <c r="J37" s="736">
        <v>1170</v>
      </c>
      <c r="K37" s="736">
        <v>1342</v>
      </c>
      <c r="L37" s="736">
        <v>716</v>
      </c>
      <c r="M37" s="748">
        <v>708</v>
      </c>
      <c r="N37" s="754">
        <v>690</v>
      </c>
      <c r="O37" s="754">
        <v>654</v>
      </c>
      <c r="P37" s="758">
        <v>618</v>
      </c>
      <c r="Q37" s="758">
        <v>587</v>
      </c>
      <c r="R37" s="12"/>
      <c r="S37" s="12"/>
      <c r="T37" s="89"/>
      <c r="U37" s="89"/>
      <c r="V37" s="89"/>
      <c r="W37" s="89"/>
      <c r="X37" s="89"/>
      <c r="Y37" s="89"/>
      <c r="Z37" s="89"/>
      <c r="AA37" s="89"/>
      <c r="AB37" s="89"/>
      <c r="AC37" s="89"/>
      <c r="AD37" s="89"/>
      <c r="AE37" s="89"/>
      <c r="AF37" s="25"/>
      <c r="AG37" s="25"/>
      <c r="AH37" s="25"/>
      <c r="AI37" s="25"/>
      <c r="AJ37" s="25"/>
      <c r="AK37" s="2"/>
      <c r="AL37" s="2"/>
      <c r="AM37" s="2"/>
      <c r="AN37" s="2"/>
      <c r="AO37" s="2"/>
      <c r="AP37" s="2"/>
      <c r="AQ37" s="2"/>
      <c r="AR37" s="2"/>
      <c r="AS37" s="2"/>
      <c r="AT37" s="2"/>
      <c r="AU37" s="2"/>
      <c r="AV37" s="2"/>
      <c r="AW37" s="2"/>
      <c r="AX37" s="2"/>
      <c r="AY37" s="2"/>
      <c r="AZ37" s="2"/>
      <c r="BA37" s="2"/>
      <c r="BB37" s="2"/>
      <c r="BC37" s="2"/>
      <c r="BD37" s="2"/>
      <c r="BE37" s="2"/>
      <c r="BF37" s="2"/>
      <c r="BG37" s="2"/>
    </row>
    <row r="38" spans="1:59" ht="15" x14ac:dyDescent="0.2">
      <c r="A38" s="572" t="s">
        <v>151</v>
      </c>
      <c r="B38" s="48"/>
      <c r="C38" s="48"/>
      <c r="D38" s="48"/>
      <c r="E38" s="48"/>
      <c r="F38" s="48"/>
      <c r="G38" s="48"/>
      <c r="H38" s="48"/>
      <c r="I38" s="48"/>
      <c r="J38" s="48"/>
      <c r="K38" s="99"/>
      <c r="L38" s="99"/>
      <c r="M38" s="12"/>
      <c r="N38" s="12"/>
      <c r="O38" s="12"/>
      <c r="P38" s="12"/>
      <c r="Q38" s="12"/>
      <c r="R38" s="12"/>
      <c r="S38" s="12"/>
      <c r="T38" s="12"/>
      <c r="U38" s="12"/>
      <c r="V38" s="12"/>
      <c r="W38" s="12"/>
      <c r="X38" s="12"/>
      <c r="Y38" s="12"/>
      <c r="Z38" s="12"/>
      <c r="AA38" s="12"/>
      <c r="AB38" s="48"/>
      <c r="AC38" s="48"/>
      <c r="AD38" s="48"/>
      <c r="AE38" s="25"/>
      <c r="AF38" s="25"/>
      <c r="AG38" s="25"/>
      <c r="AH38" s="25"/>
      <c r="AI38" s="25"/>
      <c r="AJ38" s="25"/>
      <c r="AK38" s="2"/>
      <c r="AL38" s="2"/>
      <c r="AM38" s="2"/>
      <c r="AN38" s="2"/>
      <c r="AO38" s="2"/>
      <c r="AP38" s="2"/>
      <c r="AQ38" s="2"/>
      <c r="AR38" s="2"/>
      <c r="AS38" s="2"/>
      <c r="AT38" s="2"/>
      <c r="AU38" s="2"/>
      <c r="AV38" s="2"/>
      <c r="AW38" s="2"/>
      <c r="AX38" s="2"/>
      <c r="AY38" s="2"/>
      <c r="AZ38" s="2"/>
      <c r="BA38" s="2"/>
      <c r="BB38" s="2"/>
      <c r="BC38" s="2"/>
      <c r="BD38" s="2"/>
      <c r="BE38" s="2"/>
      <c r="BF38" s="2"/>
      <c r="BG38" s="2"/>
    </row>
    <row r="39" spans="1:59" ht="15" x14ac:dyDescent="0.2">
      <c r="A39" s="26" t="s">
        <v>157</v>
      </c>
      <c r="B39" s="48"/>
      <c r="C39" s="48"/>
      <c r="D39" s="48"/>
      <c r="E39" s="48"/>
      <c r="F39" s="48"/>
      <c r="G39" s="48"/>
      <c r="H39" s="48"/>
      <c r="I39" s="48"/>
      <c r="J39" s="48"/>
      <c r="K39" s="99"/>
      <c r="L39" s="99"/>
      <c r="M39" s="12"/>
      <c r="N39" s="12"/>
      <c r="O39" s="12"/>
      <c r="P39" s="12"/>
      <c r="Q39" s="12"/>
      <c r="R39" s="12"/>
      <c r="S39" s="12"/>
      <c r="T39" s="12"/>
      <c r="U39" s="12"/>
      <c r="V39" s="12"/>
      <c r="W39" s="12"/>
      <c r="X39" s="12"/>
      <c r="Y39" s="12"/>
      <c r="Z39" s="12"/>
      <c r="AA39" s="12"/>
      <c r="AB39" s="48"/>
      <c r="AC39" s="48"/>
      <c r="AD39" s="48"/>
      <c r="AE39" s="25"/>
      <c r="AF39" s="25"/>
      <c r="AG39" s="25"/>
      <c r="AH39" s="25"/>
      <c r="AI39" s="25"/>
      <c r="AJ39" s="25"/>
      <c r="AK39" s="2"/>
      <c r="AL39" s="2"/>
      <c r="AM39" s="2"/>
      <c r="AN39" s="2"/>
      <c r="AO39" s="2"/>
      <c r="AP39" s="2"/>
      <c r="AQ39" s="2"/>
      <c r="AR39" s="2"/>
      <c r="AS39" s="2"/>
      <c r="AT39" s="2"/>
      <c r="AU39" s="2"/>
      <c r="AV39" s="2"/>
      <c r="AW39" s="2"/>
      <c r="AX39" s="2"/>
      <c r="AY39" s="2"/>
      <c r="AZ39" s="2"/>
      <c r="BA39" s="2"/>
      <c r="BB39" s="2"/>
      <c r="BC39" s="2"/>
      <c r="BD39" s="2"/>
      <c r="BE39" s="2"/>
      <c r="BF39" s="2"/>
      <c r="BG39" s="2"/>
    </row>
    <row r="40" spans="1:59" x14ac:dyDescent="0.2">
      <c r="A40" s="28"/>
      <c r="B40" s="99"/>
      <c r="C40" s="99"/>
      <c r="D40" s="99"/>
      <c r="E40" s="99"/>
      <c r="F40" s="99"/>
      <c r="G40" s="156"/>
      <c r="H40" s="156"/>
      <c r="I40" s="156"/>
      <c r="J40" s="156"/>
      <c r="K40" s="98"/>
      <c r="L40" s="98"/>
      <c r="M40" s="99"/>
      <c r="N40" s="99"/>
      <c r="O40" s="99"/>
      <c r="P40" s="99"/>
      <c r="Q40" s="99"/>
      <c r="R40" s="99"/>
      <c r="S40" s="99"/>
      <c r="T40" s="99"/>
      <c r="U40" s="99"/>
      <c r="V40" s="99"/>
      <c r="W40" s="99"/>
      <c r="X40" s="99"/>
      <c r="Y40" s="99"/>
      <c r="Z40" s="99"/>
      <c r="AA40" s="12"/>
      <c r="AB40" s="48"/>
      <c r="AC40" s="48"/>
      <c r="AD40" s="48"/>
      <c r="AE40" s="25"/>
      <c r="AF40" s="25"/>
      <c r="AG40" s="25"/>
      <c r="AH40" s="25"/>
      <c r="AI40" s="25"/>
      <c r="AJ40" s="25"/>
      <c r="AK40" s="2"/>
      <c r="AL40" s="2"/>
      <c r="AM40" s="2"/>
      <c r="AN40" s="2"/>
      <c r="AO40" s="2"/>
      <c r="AP40" s="2"/>
      <c r="AQ40" s="2"/>
      <c r="AR40" s="2"/>
      <c r="AS40" s="2"/>
      <c r="AT40" s="2"/>
      <c r="AU40" s="2"/>
      <c r="AV40" s="2"/>
      <c r="AW40" s="2"/>
      <c r="AX40" s="2"/>
      <c r="AY40" s="2"/>
      <c r="AZ40" s="2"/>
      <c r="BA40" s="2"/>
      <c r="BB40" s="2"/>
      <c r="BC40" s="2"/>
      <c r="BD40" s="2"/>
      <c r="BE40" s="2"/>
      <c r="BF40" s="2"/>
      <c r="BG40" s="2"/>
    </row>
    <row r="41" spans="1:59" ht="19.5" customHeight="1" x14ac:dyDescent="0.2">
      <c r="A41" s="578" t="s">
        <v>171</v>
      </c>
      <c r="B41" s="98"/>
      <c r="C41" s="98"/>
      <c r="D41" s="98"/>
      <c r="E41" s="98"/>
      <c r="F41" s="98"/>
      <c r="G41" s="98"/>
      <c r="H41" s="98"/>
      <c r="I41" s="98"/>
      <c r="J41" s="98"/>
      <c r="M41" s="98"/>
      <c r="N41" s="98"/>
      <c r="O41" s="98"/>
      <c r="P41" s="12"/>
      <c r="Q41" s="12"/>
      <c r="R41" s="12"/>
      <c r="S41" s="12"/>
      <c r="T41" s="12"/>
      <c r="U41" s="12"/>
      <c r="V41" s="12"/>
      <c r="W41" s="12"/>
      <c r="X41" s="12"/>
      <c r="Y41" s="12"/>
      <c r="Z41" s="12"/>
      <c r="AA41" s="100"/>
      <c r="AB41" s="101"/>
      <c r="AC41" s="101"/>
      <c r="AD41" s="101"/>
      <c r="AE41" s="29"/>
      <c r="AF41" s="29"/>
      <c r="AG41" s="29"/>
      <c r="AH41" s="29"/>
      <c r="AI41" s="29"/>
      <c r="AJ41" s="25"/>
      <c r="AK41" s="2"/>
      <c r="AL41" s="2"/>
      <c r="AM41" s="2"/>
      <c r="AN41" s="2"/>
      <c r="AO41" s="2"/>
      <c r="AP41" s="2"/>
      <c r="AQ41" s="2"/>
      <c r="AR41" s="2"/>
      <c r="AS41" s="2"/>
      <c r="AT41" s="2"/>
      <c r="AU41" s="2"/>
      <c r="AV41" s="2"/>
      <c r="AW41" s="2"/>
      <c r="AX41" s="2"/>
      <c r="AY41" s="2"/>
      <c r="AZ41" s="2"/>
      <c r="BA41" s="2"/>
      <c r="BB41" s="2"/>
      <c r="BC41" s="2"/>
      <c r="BD41" s="2"/>
      <c r="BE41" s="2"/>
      <c r="BF41" s="2"/>
      <c r="BG41" s="2"/>
    </row>
    <row r="42" spans="1:59" x14ac:dyDescent="0.2">
      <c r="A42" s="30"/>
      <c r="B42" s="124">
        <v>1982</v>
      </c>
      <c r="C42" s="124">
        <v>1983</v>
      </c>
      <c r="D42" s="117">
        <v>1984</v>
      </c>
      <c r="E42" s="117">
        <v>1985</v>
      </c>
      <c r="F42" s="117">
        <v>1986</v>
      </c>
      <c r="G42" s="117">
        <v>1987</v>
      </c>
      <c r="H42" s="117">
        <v>1988</v>
      </c>
      <c r="I42" s="117">
        <v>1989</v>
      </c>
      <c r="J42" s="117">
        <v>1990</v>
      </c>
      <c r="K42" s="117">
        <v>1991</v>
      </c>
      <c r="L42" s="117">
        <v>1992</v>
      </c>
      <c r="M42" s="117">
        <v>1993</v>
      </c>
      <c r="N42" s="117">
        <v>1994</v>
      </c>
      <c r="O42" s="117">
        <v>1995</v>
      </c>
      <c r="P42" s="117">
        <v>1996</v>
      </c>
      <c r="Q42" s="117">
        <v>1997</v>
      </c>
      <c r="R42" s="117">
        <v>1998</v>
      </c>
      <c r="S42" s="117">
        <v>1999</v>
      </c>
      <c r="T42" s="117">
        <v>2000</v>
      </c>
      <c r="U42" s="117">
        <v>2001</v>
      </c>
      <c r="V42" s="117">
        <v>2002</v>
      </c>
      <c r="W42" s="117">
        <v>2003</v>
      </c>
      <c r="X42" s="117">
        <v>2004</v>
      </c>
      <c r="Y42" s="117">
        <v>2005</v>
      </c>
      <c r="Z42" s="118">
        <v>2006</v>
      </c>
      <c r="AA42" s="240">
        <v>2007</v>
      </c>
      <c r="AB42" s="240">
        <v>2008</v>
      </c>
      <c r="AC42" s="240">
        <v>2009</v>
      </c>
      <c r="AD42" s="240">
        <v>2010</v>
      </c>
      <c r="AE42" s="769">
        <v>2011</v>
      </c>
      <c r="AF42" s="769">
        <v>2012</v>
      </c>
      <c r="AG42" s="769">
        <v>2013</v>
      </c>
      <c r="AH42" s="769">
        <v>2014</v>
      </c>
      <c r="AI42" s="769">
        <v>2015</v>
      </c>
      <c r="AJ42" s="25"/>
      <c r="AK42" s="2"/>
      <c r="AL42" s="2"/>
      <c r="AM42" s="2"/>
      <c r="AN42" s="2"/>
      <c r="AO42" s="2"/>
      <c r="AP42" s="2"/>
      <c r="AQ42" s="2"/>
      <c r="AR42" s="2"/>
      <c r="AS42" s="2"/>
      <c r="AT42" s="2"/>
      <c r="AU42" s="2"/>
      <c r="AV42" s="2"/>
      <c r="AW42" s="2"/>
      <c r="AX42" s="2"/>
      <c r="AY42" s="2"/>
      <c r="AZ42" s="2"/>
      <c r="BA42" s="2"/>
      <c r="BB42" s="2"/>
      <c r="BC42" s="2"/>
      <c r="BD42" s="2"/>
      <c r="BE42" s="2"/>
      <c r="BF42" s="2"/>
      <c r="BG42" s="2"/>
    </row>
    <row r="43" spans="1:59" x14ac:dyDescent="0.2">
      <c r="A43" s="579" t="s">
        <v>163</v>
      </c>
      <c r="B43" s="94" t="s">
        <v>0</v>
      </c>
      <c r="C43" s="94" t="s">
        <v>0</v>
      </c>
      <c r="D43" s="94" t="s">
        <v>0</v>
      </c>
      <c r="E43" s="94" t="s">
        <v>0</v>
      </c>
      <c r="F43" s="94" t="s">
        <v>0</v>
      </c>
      <c r="G43" s="94" t="s">
        <v>0</v>
      </c>
      <c r="H43" s="94" t="s">
        <v>0</v>
      </c>
      <c r="I43" s="94" t="s">
        <v>0</v>
      </c>
      <c r="J43" s="94" t="s">
        <v>0</v>
      </c>
      <c r="K43" s="94" t="s">
        <v>0</v>
      </c>
      <c r="L43" s="94" t="s">
        <v>0</v>
      </c>
      <c r="M43" s="94" t="s">
        <v>0</v>
      </c>
      <c r="N43" s="94">
        <v>3058.6909999999998</v>
      </c>
      <c r="O43" s="94">
        <v>3428</v>
      </c>
      <c r="P43" s="94">
        <v>3887</v>
      </c>
      <c r="Q43" s="94">
        <v>4296</v>
      </c>
      <c r="R43" s="94">
        <v>4768</v>
      </c>
      <c r="S43" s="94">
        <v>5220</v>
      </c>
      <c r="T43" s="94">
        <v>5611</v>
      </c>
      <c r="U43" s="94">
        <v>6081</v>
      </c>
      <c r="V43" s="94">
        <v>6395</v>
      </c>
      <c r="W43" s="94">
        <v>6931</v>
      </c>
      <c r="X43" s="94">
        <v>7616</v>
      </c>
      <c r="Y43" s="105">
        <v>7872</v>
      </c>
      <c r="Z43" s="105">
        <v>9187</v>
      </c>
      <c r="AA43" s="105">
        <v>9908</v>
      </c>
      <c r="AB43" s="105">
        <v>10629</v>
      </c>
      <c r="AC43" s="105">
        <v>11644</v>
      </c>
      <c r="AD43" s="105">
        <v>12190</v>
      </c>
      <c r="AE43" s="775">
        <v>12313</v>
      </c>
      <c r="AF43" s="776">
        <v>12583</v>
      </c>
      <c r="AG43" s="776">
        <v>12626</v>
      </c>
      <c r="AH43" s="776">
        <v>13698</v>
      </c>
      <c r="AI43" s="776">
        <v>14696</v>
      </c>
      <c r="AJ43" s="31"/>
      <c r="AK43" s="2"/>
      <c r="AL43" s="2"/>
      <c r="AM43" s="2"/>
      <c r="AN43" s="2"/>
      <c r="AO43" s="2"/>
      <c r="AP43" s="2"/>
      <c r="AQ43" s="2"/>
      <c r="AR43" s="2"/>
      <c r="AS43" s="2"/>
      <c r="AT43" s="2"/>
      <c r="AU43" s="2"/>
      <c r="AV43" s="2"/>
      <c r="AW43" s="2"/>
      <c r="AX43" s="2"/>
      <c r="AY43" s="2"/>
      <c r="AZ43" s="2"/>
      <c r="BA43" s="2"/>
      <c r="BB43" s="2"/>
      <c r="BC43" s="2"/>
      <c r="BD43" s="2"/>
      <c r="BE43" s="2"/>
      <c r="BF43" s="2"/>
      <c r="BG43" s="2"/>
    </row>
    <row r="44" spans="1:59" x14ac:dyDescent="0.2">
      <c r="A44" s="580" t="s">
        <v>164</v>
      </c>
      <c r="B44" s="89" t="s">
        <v>0</v>
      </c>
      <c r="C44" s="89" t="s">
        <v>0</v>
      </c>
      <c r="D44" s="89" t="s">
        <v>0</v>
      </c>
      <c r="E44" s="89" t="s">
        <v>0</v>
      </c>
      <c r="F44" s="89" t="s">
        <v>0</v>
      </c>
      <c r="G44" s="89" t="s">
        <v>0</v>
      </c>
      <c r="H44" s="89" t="s">
        <v>0</v>
      </c>
      <c r="I44" s="89" t="s">
        <v>0</v>
      </c>
      <c r="J44" s="89" t="s">
        <v>0</v>
      </c>
      <c r="K44" s="89" t="s">
        <v>0</v>
      </c>
      <c r="L44" s="89" t="s">
        <v>0</v>
      </c>
      <c r="M44" s="89" t="s">
        <v>0</v>
      </c>
      <c r="N44" s="89" t="s">
        <v>0</v>
      </c>
      <c r="O44" s="89" t="s">
        <v>0</v>
      </c>
      <c r="P44" s="89" t="s">
        <v>0</v>
      </c>
      <c r="Q44" s="89" t="s">
        <v>0</v>
      </c>
      <c r="R44" s="89" t="s">
        <v>0</v>
      </c>
      <c r="S44" s="89" t="s">
        <v>0</v>
      </c>
      <c r="T44" s="89" t="s">
        <v>0</v>
      </c>
      <c r="U44" s="89" t="s">
        <v>0</v>
      </c>
      <c r="V44" s="89" t="s">
        <v>0</v>
      </c>
      <c r="W44" s="89" t="s">
        <v>0</v>
      </c>
      <c r="X44" s="89" t="s">
        <v>0</v>
      </c>
      <c r="Y44" s="90" t="s">
        <v>0</v>
      </c>
      <c r="Z44" s="90">
        <v>1235</v>
      </c>
      <c r="AA44" s="90">
        <v>2540</v>
      </c>
      <c r="AB44" s="90">
        <v>3848</v>
      </c>
      <c r="AC44" s="90">
        <v>6516</v>
      </c>
      <c r="AD44" s="90">
        <v>10066</v>
      </c>
      <c r="AE44" s="773">
        <v>11568</v>
      </c>
      <c r="AF44" s="774">
        <v>12029</v>
      </c>
      <c r="AG44" s="774">
        <v>11862</v>
      </c>
      <c r="AH44" s="774">
        <v>12764</v>
      </c>
      <c r="AI44" s="774">
        <v>13807</v>
      </c>
      <c r="AJ44" s="31"/>
      <c r="AK44" s="2"/>
      <c r="AL44" s="2"/>
      <c r="AM44" s="2"/>
      <c r="AN44" s="2"/>
      <c r="AO44" s="2"/>
      <c r="AP44" s="2"/>
      <c r="AQ44" s="2"/>
      <c r="AR44" s="2"/>
      <c r="AS44" s="2"/>
      <c r="AT44" s="2"/>
      <c r="AU44" s="2"/>
      <c r="AV44" s="2"/>
      <c r="AW44" s="2"/>
      <c r="AX44" s="2"/>
      <c r="AY44" s="2"/>
      <c r="AZ44" s="2"/>
      <c r="BA44" s="2"/>
      <c r="BB44" s="2"/>
      <c r="BC44" s="2"/>
      <c r="BD44" s="2"/>
      <c r="BE44" s="2"/>
      <c r="BF44" s="2"/>
      <c r="BG44" s="2"/>
    </row>
    <row r="45" spans="1:59" x14ac:dyDescent="0.2">
      <c r="A45" s="580" t="s">
        <v>165</v>
      </c>
      <c r="B45" s="89" t="s">
        <v>0</v>
      </c>
      <c r="C45" s="89" t="s">
        <v>0</v>
      </c>
      <c r="D45" s="89" t="s">
        <v>0</v>
      </c>
      <c r="E45" s="89" t="s">
        <v>0</v>
      </c>
      <c r="F45" s="89" t="s">
        <v>0</v>
      </c>
      <c r="G45" s="89" t="s">
        <v>0</v>
      </c>
      <c r="H45" s="89" t="s">
        <v>0</v>
      </c>
      <c r="I45" s="89" t="s">
        <v>0</v>
      </c>
      <c r="J45" s="89" t="s">
        <v>0</v>
      </c>
      <c r="K45" s="89" t="s">
        <v>0</v>
      </c>
      <c r="L45" s="89" t="s">
        <v>0</v>
      </c>
      <c r="M45" s="89" t="s">
        <v>0</v>
      </c>
      <c r="N45" s="89" t="s">
        <v>0</v>
      </c>
      <c r="O45" s="89" t="s">
        <v>0</v>
      </c>
      <c r="P45" s="89" t="s">
        <v>0</v>
      </c>
      <c r="Q45" s="89" t="s">
        <v>0</v>
      </c>
      <c r="R45" s="89" t="s">
        <v>0</v>
      </c>
      <c r="S45" s="89" t="s">
        <v>0</v>
      </c>
      <c r="T45" s="89" t="s">
        <v>0</v>
      </c>
      <c r="U45" s="89" t="s">
        <v>0</v>
      </c>
      <c r="V45" s="89" t="s">
        <v>0</v>
      </c>
      <c r="W45" s="89" t="s">
        <v>0</v>
      </c>
      <c r="X45" s="89" t="s">
        <v>0</v>
      </c>
      <c r="Y45" s="90" t="s">
        <v>0</v>
      </c>
      <c r="Z45" s="90">
        <v>7953</v>
      </c>
      <c r="AA45" s="90">
        <v>7368</v>
      </c>
      <c r="AB45" s="90">
        <v>6781</v>
      </c>
      <c r="AC45" s="90">
        <v>5127</v>
      </c>
      <c r="AD45" s="90">
        <v>2124</v>
      </c>
      <c r="AE45" s="773">
        <v>745</v>
      </c>
      <c r="AF45" s="774">
        <v>553</v>
      </c>
      <c r="AG45" s="774">
        <v>761</v>
      </c>
      <c r="AH45" s="774">
        <v>928</v>
      </c>
      <c r="AI45" s="774">
        <v>883</v>
      </c>
      <c r="AJ45" s="31"/>
      <c r="AK45" s="2"/>
      <c r="AL45" s="2"/>
      <c r="AM45" s="2"/>
      <c r="AN45" s="2"/>
      <c r="AO45" s="2"/>
      <c r="AP45" s="2"/>
      <c r="AQ45" s="2"/>
      <c r="AR45" s="2"/>
      <c r="AS45" s="2"/>
      <c r="AT45" s="2"/>
      <c r="AU45" s="2"/>
      <c r="AV45" s="2"/>
      <c r="AW45" s="2"/>
      <c r="AX45" s="2"/>
      <c r="AY45" s="2"/>
      <c r="AZ45" s="2"/>
      <c r="BA45" s="2"/>
      <c r="BB45" s="2"/>
      <c r="BC45" s="2"/>
      <c r="BD45" s="2"/>
      <c r="BE45" s="2"/>
      <c r="BF45" s="2"/>
      <c r="BG45" s="2"/>
    </row>
    <row r="46" spans="1:59" ht="15" x14ac:dyDescent="0.2">
      <c r="A46" s="472" t="s">
        <v>172</v>
      </c>
      <c r="B46" s="473" t="s">
        <v>0</v>
      </c>
      <c r="C46" s="473" t="s">
        <v>0</v>
      </c>
      <c r="D46" s="473" t="s">
        <v>0</v>
      </c>
      <c r="E46" s="473" t="s">
        <v>0</v>
      </c>
      <c r="F46" s="473" t="s">
        <v>0</v>
      </c>
      <c r="G46" s="473" t="s">
        <v>0</v>
      </c>
      <c r="H46" s="473" t="s">
        <v>0</v>
      </c>
      <c r="I46" s="473" t="s">
        <v>0</v>
      </c>
      <c r="J46" s="474" t="s">
        <v>0</v>
      </c>
      <c r="K46" s="474" t="s">
        <v>0</v>
      </c>
      <c r="L46" s="89" t="s">
        <v>0</v>
      </c>
      <c r="M46" s="89" t="s">
        <v>0</v>
      </c>
      <c r="N46" s="89" t="s">
        <v>0</v>
      </c>
      <c r="O46" s="89" t="s">
        <v>0</v>
      </c>
      <c r="P46" s="89" t="s">
        <v>0</v>
      </c>
      <c r="Q46" s="89" t="s">
        <v>0</v>
      </c>
      <c r="R46" s="89" t="s">
        <v>0</v>
      </c>
      <c r="S46" s="89" t="s">
        <v>0</v>
      </c>
      <c r="T46" s="89" t="s">
        <v>0</v>
      </c>
      <c r="U46" s="89" t="s">
        <v>0</v>
      </c>
      <c r="V46" s="89" t="s">
        <v>0</v>
      </c>
      <c r="W46" s="89" t="s">
        <v>0</v>
      </c>
      <c r="X46" s="89" t="s">
        <v>0</v>
      </c>
      <c r="Y46" s="89" t="s">
        <v>0</v>
      </c>
      <c r="Z46" s="89" t="s">
        <v>0</v>
      </c>
      <c r="AA46" s="89" t="s">
        <v>0</v>
      </c>
      <c r="AB46" s="89" t="s">
        <v>0</v>
      </c>
      <c r="AC46" s="89" t="s">
        <v>0</v>
      </c>
      <c r="AD46" s="89" t="s">
        <v>0</v>
      </c>
      <c r="AE46" s="764" t="s">
        <v>0</v>
      </c>
      <c r="AF46" s="764" t="s">
        <v>0</v>
      </c>
      <c r="AG46" s="764">
        <v>3</v>
      </c>
      <c r="AH46" s="764">
        <v>6</v>
      </c>
      <c r="AI46" s="764">
        <v>6</v>
      </c>
      <c r="AJ46" s="31"/>
      <c r="AK46" s="2"/>
      <c r="AL46" s="2"/>
      <c r="AM46" s="2"/>
      <c r="AN46" s="2"/>
      <c r="AO46" s="2"/>
      <c r="AP46" s="2"/>
      <c r="AQ46" s="2"/>
      <c r="AR46" s="2"/>
      <c r="AS46" s="2"/>
      <c r="AT46" s="2"/>
      <c r="AU46" s="2"/>
      <c r="AV46" s="2"/>
      <c r="AW46" s="2"/>
      <c r="AX46" s="2"/>
      <c r="AY46" s="2"/>
      <c r="AZ46" s="2"/>
      <c r="BA46" s="2"/>
      <c r="BB46" s="2"/>
      <c r="BC46" s="2"/>
      <c r="BD46" s="2"/>
      <c r="BE46" s="2"/>
      <c r="BF46" s="2"/>
      <c r="BG46" s="2"/>
    </row>
    <row r="47" spans="1:59" x14ac:dyDescent="0.2">
      <c r="A47" s="28"/>
      <c r="B47" s="107"/>
      <c r="C47" s="107"/>
      <c r="D47" s="107"/>
      <c r="E47" s="107"/>
      <c r="F47" s="107"/>
      <c r="G47" s="107"/>
      <c r="H47" s="107"/>
      <c r="I47" s="107"/>
      <c r="J47" s="107"/>
      <c r="K47" s="107"/>
      <c r="L47" s="107"/>
      <c r="M47" s="107"/>
      <c r="N47" s="107"/>
      <c r="O47" s="237"/>
      <c r="P47" s="237"/>
      <c r="Q47" s="237"/>
      <c r="R47" s="237"/>
      <c r="S47" s="237"/>
      <c r="T47" s="237"/>
      <c r="U47" s="237"/>
      <c r="V47" s="237"/>
      <c r="W47" s="237"/>
      <c r="X47" s="237"/>
      <c r="Y47" s="107"/>
      <c r="Z47" s="107"/>
      <c r="AA47" s="107"/>
      <c r="AB47" s="107"/>
      <c r="AC47" s="107"/>
      <c r="AD47" s="90"/>
      <c r="AE47" s="764"/>
      <c r="AF47" s="763"/>
      <c r="AG47" s="763"/>
      <c r="AH47" s="763"/>
      <c r="AI47" s="763"/>
      <c r="AJ47" s="31"/>
      <c r="AK47" s="2"/>
      <c r="AL47" s="2"/>
      <c r="AM47" s="2"/>
      <c r="AN47" s="2"/>
      <c r="AO47" s="2"/>
      <c r="AP47" s="2"/>
      <c r="AQ47" s="2"/>
      <c r="AR47" s="2"/>
      <c r="AS47" s="2"/>
      <c r="AT47" s="2"/>
      <c r="AU47" s="2"/>
      <c r="AV47" s="2"/>
      <c r="AW47" s="2"/>
      <c r="AX47" s="2"/>
      <c r="AY47" s="2"/>
      <c r="AZ47" s="2"/>
      <c r="BA47" s="2"/>
      <c r="BB47" s="2"/>
      <c r="BC47" s="2"/>
      <c r="BD47" s="2"/>
      <c r="BE47" s="2"/>
      <c r="BF47" s="2"/>
      <c r="BG47" s="2"/>
    </row>
    <row r="48" spans="1:59" x14ac:dyDescent="0.2">
      <c r="A48" s="578" t="s">
        <v>166</v>
      </c>
      <c r="B48" s="94" t="s">
        <v>0</v>
      </c>
      <c r="C48" s="94" t="s">
        <v>0</v>
      </c>
      <c r="D48" s="94" t="s">
        <v>0</v>
      </c>
      <c r="E48" s="94" t="s">
        <v>0</v>
      </c>
      <c r="F48" s="94" t="s">
        <v>0</v>
      </c>
      <c r="G48" s="94" t="s">
        <v>0</v>
      </c>
      <c r="H48" s="94" t="s">
        <v>0</v>
      </c>
      <c r="I48" s="94" t="s">
        <v>0</v>
      </c>
      <c r="J48" s="94" t="s">
        <v>0</v>
      </c>
      <c r="K48" s="94" t="s">
        <v>0</v>
      </c>
      <c r="L48" s="94" t="s">
        <v>0</v>
      </c>
      <c r="M48" s="94" t="s">
        <v>0</v>
      </c>
      <c r="N48" s="94" t="s">
        <v>0</v>
      </c>
      <c r="O48" s="94">
        <v>5023</v>
      </c>
      <c r="P48" s="94">
        <v>5767</v>
      </c>
      <c r="Q48" s="94">
        <v>6583</v>
      </c>
      <c r="R48" s="94">
        <v>7527</v>
      </c>
      <c r="S48" s="94">
        <v>8406</v>
      </c>
      <c r="T48" s="94">
        <v>9056</v>
      </c>
      <c r="U48" s="94">
        <v>10075</v>
      </c>
      <c r="V48" s="94">
        <v>10575</v>
      </c>
      <c r="W48" s="94">
        <v>11322</v>
      </c>
      <c r="X48" s="94">
        <v>12298</v>
      </c>
      <c r="Y48" s="105">
        <v>12449</v>
      </c>
      <c r="Z48" s="105">
        <v>14169</v>
      </c>
      <c r="AA48" s="105">
        <v>15335</v>
      </c>
      <c r="AB48" s="105">
        <v>16772</v>
      </c>
      <c r="AC48" s="105">
        <v>17837</v>
      </c>
      <c r="AD48" s="105">
        <v>19015</v>
      </c>
      <c r="AE48" s="775">
        <v>19447</v>
      </c>
      <c r="AF48" s="776">
        <v>19795</v>
      </c>
      <c r="AG48" s="776">
        <v>20289</v>
      </c>
      <c r="AH48" s="776">
        <v>21988</v>
      </c>
      <c r="AI48" s="776">
        <v>23457</v>
      </c>
      <c r="AJ48" s="31"/>
      <c r="AK48" s="2"/>
      <c r="AL48" s="2"/>
      <c r="AM48" s="2"/>
      <c r="AN48" s="2"/>
      <c r="AO48" s="2"/>
      <c r="AP48" s="2"/>
      <c r="AQ48" s="2"/>
      <c r="AR48" s="2"/>
      <c r="AS48" s="2"/>
      <c r="AT48" s="2"/>
      <c r="AU48" s="2"/>
      <c r="AV48" s="2"/>
      <c r="AW48" s="2"/>
      <c r="AX48" s="2"/>
      <c r="AY48" s="2"/>
      <c r="AZ48" s="2"/>
      <c r="BA48" s="2"/>
      <c r="BB48" s="2"/>
      <c r="BC48" s="2"/>
      <c r="BD48" s="2"/>
      <c r="BE48" s="2"/>
      <c r="BF48" s="2"/>
      <c r="BG48" s="2"/>
    </row>
    <row r="49" spans="1:59" x14ac:dyDescent="0.2">
      <c r="A49" s="217" t="s">
        <v>4</v>
      </c>
      <c r="B49" s="94" t="s">
        <v>0</v>
      </c>
      <c r="C49" s="94" t="s">
        <v>0</v>
      </c>
      <c r="D49" s="94" t="s">
        <v>0</v>
      </c>
      <c r="E49" s="94" t="s">
        <v>0</v>
      </c>
      <c r="F49" s="94" t="s">
        <v>0</v>
      </c>
      <c r="G49" s="94" t="s">
        <v>0</v>
      </c>
      <c r="H49" s="94" t="s">
        <v>0</v>
      </c>
      <c r="I49" s="94" t="s">
        <v>0</v>
      </c>
      <c r="J49" s="94" t="s">
        <v>0</v>
      </c>
      <c r="K49" s="94" t="s">
        <v>0</v>
      </c>
      <c r="L49" s="94" t="s">
        <v>0</v>
      </c>
      <c r="M49" s="94" t="s">
        <v>0</v>
      </c>
      <c r="N49" s="94" t="s">
        <v>0</v>
      </c>
      <c r="O49" s="94">
        <v>4216</v>
      </c>
      <c r="P49" s="94">
        <v>4783</v>
      </c>
      <c r="Q49" s="94">
        <v>5573</v>
      </c>
      <c r="R49" s="94">
        <v>6278</v>
      </c>
      <c r="S49" s="94">
        <v>6853</v>
      </c>
      <c r="T49" s="94">
        <v>7419</v>
      </c>
      <c r="U49" s="94">
        <v>7991</v>
      </c>
      <c r="V49" s="94">
        <v>8212</v>
      </c>
      <c r="W49" s="94">
        <v>8600</v>
      </c>
      <c r="X49" s="94">
        <v>9326</v>
      </c>
      <c r="Y49" s="105">
        <v>9107</v>
      </c>
      <c r="Z49" s="105">
        <v>10138</v>
      </c>
      <c r="AA49" s="105">
        <v>10519</v>
      </c>
      <c r="AB49" s="105">
        <v>11899</v>
      </c>
      <c r="AC49" s="105">
        <v>11789</v>
      </c>
      <c r="AD49" s="105">
        <v>12968</v>
      </c>
      <c r="AE49" s="775">
        <v>13564</v>
      </c>
      <c r="AF49" s="775">
        <v>13620</v>
      </c>
      <c r="AG49" s="775">
        <v>14449</v>
      </c>
      <c r="AH49" s="775">
        <v>15650</v>
      </c>
      <c r="AI49" s="775">
        <v>16552</v>
      </c>
      <c r="AJ49" s="31"/>
      <c r="AK49" s="2"/>
      <c r="AL49" s="2"/>
      <c r="AM49" s="2"/>
      <c r="AN49" s="2"/>
      <c r="AO49" s="2"/>
      <c r="AP49" s="2"/>
      <c r="AQ49" s="2"/>
      <c r="AR49" s="2"/>
      <c r="AS49" s="2"/>
      <c r="AT49" s="2"/>
      <c r="AU49" s="2"/>
      <c r="AV49" s="2"/>
      <c r="AW49" s="2"/>
      <c r="AX49" s="2"/>
      <c r="AY49" s="2"/>
      <c r="AZ49" s="2"/>
      <c r="BA49" s="2"/>
      <c r="BB49" s="2"/>
      <c r="BC49" s="2"/>
      <c r="BD49" s="2"/>
      <c r="BE49" s="2"/>
      <c r="BF49" s="2"/>
      <c r="BG49" s="2"/>
    </row>
    <row r="50" spans="1:59" x14ac:dyDescent="0.2">
      <c r="A50" s="553" t="s">
        <v>167</v>
      </c>
      <c r="B50" s="89" t="s">
        <v>0</v>
      </c>
      <c r="C50" s="89" t="s">
        <v>0</v>
      </c>
      <c r="D50" s="89" t="s">
        <v>0</v>
      </c>
      <c r="E50" s="89" t="s">
        <v>0</v>
      </c>
      <c r="F50" s="89" t="s">
        <v>0</v>
      </c>
      <c r="G50" s="89" t="s">
        <v>0</v>
      </c>
      <c r="H50" s="89" t="s">
        <v>0</v>
      </c>
      <c r="I50" s="89" t="s">
        <v>0</v>
      </c>
      <c r="J50" s="89" t="s">
        <v>0</v>
      </c>
      <c r="K50" s="90">
        <v>1970</v>
      </c>
      <c r="L50" s="90">
        <v>2121</v>
      </c>
      <c r="M50" s="90">
        <v>2082</v>
      </c>
      <c r="N50" s="90">
        <v>1999</v>
      </c>
      <c r="O50" s="89">
        <v>2561</v>
      </c>
      <c r="P50" s="89">
        <v>2835</v>
      </c>
      <c r="Q50" s="89">
        <v>3227</v>
      </c>
      <c r="R50" s="89">
        <v>3561</v>
      </c>
      <c r="S50" s="89">
        <v>3734</v>
      </c>
      <c r="T50" s="89">
        <v>4020</v>
      </c>
      <c r="U50" s="89">
        <v>4287</v>
      </c>
      <c r="V50" s="89">
        <v>4362</v>
      </c>
      <c r="W50" s="89">
        <v>4527</v>
      </c>
      <c r="X50" s="89">
        <v>4985</v>
      </c>
      <c r="Y50" s="90">
        <v>4894</v>
      </c>
      <c r="Z50" s="90">
        <v>5537</v>
      </c>
      <c r="AA50" s="90">
        <v>5569</v>
      </c>
      <c r="AB50" s="90">
        <v>6218</v>
      </c>
      <c r="AC50" s="90">
        <v>6057</v>
      </c>
      <c r="AD50" s="90">
        <v>6620</v>
      </c>
      <c r="AE50" s="773">
        <v>6897</v>
      </c>
      <c r="AF50" s="773">
        <v>6945</v>
      </c>
      <c r="AG50" s="773">
        <v>7332</v>
      </c>
      <c r="AH50" s="773">
        <v>7931</v>
      </c>
      <c r="AI50" s="773">
        <v>8377</v>
      </c>
      <c r="AJ50" s="31"/>
      <c r="AK50" s="2"/>
      <c r="AL50" s="2"/>
      <c r="AM50" s="2"/>
      <c r="AN50" s="2"/>
      <c r="AO50" s="2"/>
      <c r="AP50" s="2"/>
      <c r="AQ50" s="2"/>
      <c r="AR50" s="2"/>
      <c r="AS50" s="2"/>
      <c r="AT50" s="2"/>
      <c r="AU50" s="2"/>
      <c r="AV50" s="2"/>
      <c r="AW50" s="2"/>
      <c r="AX50" s="2"/>
      <c r="AY50" s="2"/>
      <c r="AZ50" s="2"/>
      <c r="BA50" s="2"/>
      <c r="BB50" s="2"/>
      <c r="BC50" s="2"/>
      <c r="BD50" s="2"/>
      <c r="BE50" s="2"/>
      <c r="BF50" s="2"/>
      <c r="BG50" s="2"/>
    </row>
    <row r="51" spans="1:59" x14ac:dyDescent="0.2">
      <c r="A51" s="581" t="s">
        <v>5</v>
      </c>
      <c r="B51" s="89" t="s">
        <v>0</v>
      </c>
      <c r="C51" s="89" t="s">
        <v>0</v>
      </c>
      <c r="D51" s="89" t="s">
        <v>0</v>
      </c>
      <c r="E51" s="89" t="s">
        <v>0</v>
      </c>
      <c r="F51" s="89" t="s">
        <v>0</v>
      </c>
      <c r="G51" s="89" t="s">
        <v>0</v>
      </c>
      <c r="H51" s="89" t="s">
        <v>0</v>
      </c>
      <c r="I51" s="89" t="s">
        <v>0</v>
      </c>
      <c r="J51" s="89" t="s">
        <v>0</v>
      </c>
      <c r="K51" s="89" t="s">
        <v>0</v>
      </c>
      <c r="L51" s="89" t="s">
        <v>0</v>
      </c>
      <c r="M51" s="89" t="s">
        <v>0</v>
      </c>
      <c r="N51" s="89" t="s">
        <v>0</v>
      </c>
      <c r="O51" s="107">
        <v>1655</v>
      </c>
      <c r="P51" s="107">
        <v>1948</v>
      </c>
      <c r="Q51" s="107">
        <v>2346</v>
      </c>
      <c r="R51" s="107">
        <v>2717</v>
      </c>
      <c r="S51" s="107">
        <v>3119</v>
      </c>
      <c r="T51" s="89">
        <v>3399</v>
      </c>
      <c r="U51" s="89">
        <v>3704</v>
      </c>
      <c r="V51" s="89">
        <v>3850</v>
      </c>
      <c r="W51" s="107">
        <v>4073</v>
      </c>
      <c r="X51" s="107">
        <v>4341</v>
      </c>
      <c r="Y51" s="90">
        <v>4214</v>
      </c>
      <c r="Z51" s="90">
        <v>4601</v>
      </c>
      <c r="AA51" s="90">
        <v>4949</v>
      </c>
      <c r="AB51" s="90">
        <v>5681</v>
      </c>
      <c r="AC51" s="90">
        <v>5732</v>
      </c>
      <c r="AD51" s="90">
        <v>6349</v>
      </c>
      <c r="AE51" s="773">
        <v>6667</v>
      </c>
      <c r="AF51" s="773">
        <v>6675</v>
      </c>
      <c r="AG51" s="773">
        <v>7117</v>
      </c>
      <c r="AH51" s="773">
        <v>7719</v>
      </c>
      <c r="AI51" s="773">
        <v>8175</v>
      </c>
      <c r="AJ51" s="31"/>
      <c r="AK51" s="2"/>
      <c r="AL51" s="2"/>
      <c r="AM51" s="2"/>
      <c r="AN51" s="2"/>
      <c r="AO51" s="2"/>
      <c r="AP51" s="2"/>
      <c r="AQ51" s="2"/>
      <c r="AR51" s="2"/>
      <c r="AS51" s="2"/>
      <c r="AT51" s="2"/>
      <c r="AU51" s="2"/>
      <c r="AV51" s="2"/>
      <c r="AW51" s="2"/>
      <c r="AX51" s="2"/>
      <c r="AY51" s="2"/>
      <c r="AZ51" s="2"/>
      <c r="BA51" s="2"/>
      <c r="BB51" s="2"/>
      <c r="BC51" s="2"/>
      <c r="BD51" s="2"/>
      <c r="BE51" s="2"/>
      <c r="BF51" s="2"/>
      <c r="BG51" s="2"/>
    </row>
    <row r="52" spans="1:59" x14ac:dyDescent="0.2">
      <c r="A52" s="582" t="s">
        <v>168</v>
      </c>
      <c r="B52" s="94" t="s">
        <v>0</v>
      </c>
      <c r="C52" s="94" t="s">
        <v>0</v>
      </c>
      <c r="D52" s="94" t="s">
        <v>0</v>
      </c>
      <c r="E52" s="94" t="s">
        <v>0</v>
      </c>
      <c r="F52" s="94" t="s">
        <v>0</v>
      </c>
      <c r="G52" s="94" t="s">
        <v>0</v>
      </c>
      <c r="H52" s="94" t="s">
        <v>0</v>
      </c>
      <c r="I52" s="94" t="s">
        <v>0</v>
      </c>
      <c r="J52" s="94" t="s">
        <v>0</v>
      </c>
      <c r="K52" s="94" t="s">
        <v>0</v>
      </c>
      <c r="L52" s="94" t="s">
        <v>0</v>
      </c>
      <c r="M52" s="94" t="s">
        <v>0</v>
      </c>
      <c r="N52" s="94" t="s">
        <v>0</v>
      </c>
      <c r="O52" s="94">
        <v>291</v>
      </c>
      <c r="P52" s="94">
        <v>318</v>
      </c>
      <c r="Q52" s="94">
        <v>343</v>
      </c>
      <c r="R52" s="94">
        <v>369</v>
      </c>
      <c r="S52" s="94">
        <v>395</v>
      </c>
      <c r="T52" s="94">
        <v>416</v>
      </c>
      <c r="U52" s="94">
        <v>445</v>
      </c>
      <c r="V52" s="94">
        <v>438</v>
      </c>
      <c r="W52" s="94">
        <v>451</v>
      </c>
      <c r="X52" s="94">
        <v>470</v>
      </c>
      <c r="Y52" s="105">
        <v>451</v>
      </c>
      <c r="Z52" s="105">
        <v>478</v>
      </c>
      <c r="AA52" s="105">
        <v>522</v>
      </c>
      <c r="AB52" s="105">
        <v>535</v>
      </c>
      <c r="AC52" s="105">
        <v>542</v>
      </c>
      <c r="AD52" s="105">
        <v>528</v>
      </c>
      <c r="AE52" s="775">
        <v>593</v>
      </c>
      <c r="AF52" s="776">
        <v>572</v>
      </c>
      <c r="AG52" s="776">
        <v>569</v>
      </c>
      <c r="AH52" s="776">
        <v>557</v>
      </c>
      <c r="AI52" s="776">
        <v>470</v>
      </c>
      <c r="AJ52" s="6"/>
      <c r="AK52" s="2"/>
      <c r="AL52" s="2"/>
      <c r="AM52" s="2"/>
      <c r="AN52" s="2"/>
      <c r="AO52" s="2"/>
      <c r="AP52" s="2"/>
      <c r="AQ52" s="2"/>
      <c r="AR52" s="2"/>
      <c r="AS52" s="2"/>
      <c r="AT52" s="2"/>
      <c r="AU52" s="2"/>
      <c r="AV52" s="2"/>
      <c r="AW52" s="2"/>
      <c r="AX52" s="2"/>
      <c r="AY52" s="2"/>
      <c r="AZ52" s="2"/>
      <c r="BA52" s="2"/>
      <c r="BB52" s="2"/>
      <c r="BC52" s="2"/>
      <c r="BD52" s="2"/>
      <c r="BE52" s="2"/>
      <c r="BF52" s="2"/>
      <c r="BG52" s="2"/>
    </row>
    <row r="53" spans="1:59" x14ac:dyDescent="0.2">
      <c r="A53" s="583" t="s">
        <v>38</v>
      </c>
      <c r="B53" s="94" t="s">
        <v>0</v>
      </c>
      <c r="C53" s="94" t="s">
        <v>0</v>
      </c>
      <c r="D53" s="94" t="s">
        <v>0</v>
      </c>
      <c r="E53" s="94" t="s">
        <v>0</v>
      </c>
      <c r="F53" s="94" t="s">
        <v>0</v>
      </c>
      <c r="G53" s="94" t="s">
        <v>0</v>
      </c>
      <c r="H53" s="94" t="s">
        <v>0</v>
      </c>
      <c r="I53" s="94" t="s">
        <v>0</v>
      </c>
      <c r="J53" s="94" t="s">
        <v>0</v>
      </c>
      <c r="K53" s="94" t="s">
        <v>0</v>
      </c>
      <c r="L53" s="94" t="s">
        <v>0</v>
      </c>
      <c r="M53" s="94" t="s">
        <v>0</v>
      </c>
      <c r="N53" s="94" t="s">
        <v>0</v>
      </c>
      <c r="O53" s="94">
        <v>516</v>
      </c>
      <c r="P53" s="94">
        <v>667</v>
      </c>
      <c r="Q53" s="94">
        <v>667</v>
      </c>
      <c r="R53" s="94">
        <v>880</v>
      </c>
      <c r="S53" s="94">
        <v>1158</v>
      </c>
      <c r="T53" s="94">
        <v>1221</v>
      </c>
      <c r="U53" s="94">
        <v>1638</v>
      </c>
      <c r="V53" s="94">
        <v>1925</v>
      </c>
      <c r="W53" s="94">
        <v>2271</v>
      </c>
      <c r="X53" s="94">
        <v>2502</v>
      </c>
      <c r="Y53" s="105">
        <v>2891</v>
      </c>
      <c r="Z53" s="105">
        <v>3553</v>
      </c>
      <c r="AA53" s="105">
        <v>4294</v>
      </c>
      <c r="AB53" s="105">
        <v>4338</v>
      </c>
      <c r="AC53" s="105">
        <v>5506</v>
      </c>
      <c r="AD53" s="105">
        <v>5519</v>
      </c>
      <c r="AE53" s="775">
        <v>5290</v>
      </c>
      <c r="AF53" s="775">
        <v>5603</v>
      </c>
      <c r="AG53" s="775">
        <v>5054</v>
      </c>
      <c r="AH53" s="775">
        <v>5504</v>
      </c>
      <c r="AI53" s="775">
        <v>6157</v>
      </c>
      <c r="AJ53" s="6"/>
      <c r="AK53" s="2"/>
      <c r="AL53" s="2"/>
      <c r="AM53" s="2"/>
      <c r="AN53" s="2"/>
      <c r="AO53" s="2"/>
      <c r="AP53" s="2"/>
      <c r="AQ53" s="2"/>
      <c r="AR53" s="2"/>
      <c r="AS53" s="2"/>
      <c r="AT53" s="2"/>
      <c r="AU53" s="2"/>
      <c r="AV53" s="2"/>
      <c r="AW53" s="2"/>
      <c r="AX53" s="2"/>
      <c r="AY53" s="2"/>
      <c r="AZ53" s="2"/>
      <c r="BA53" s="2"/>
      <c r="BB53" s="2"/>
      <c r="BC53" s="2"/>
      <c r="BD53" s="2"/>
      <c r="BE53" s="2"/>
      <c r="BF53" s="2"/>
      <c r="BG53" s="2"/>
    </row>
    <row r="54" spans="1:59" x14ac:dyDescent="0.2">
      <c r="A54" s="584" t="s">
        <v>169</v>
      </c>
      <c r="B54" s="89" t="s">
        <v>0</v>
      </c>
      <c r="C54" s="89" t="s">
        <v>0</v>
      </c>
      <c r="D54" s="89" t="s">
        <v>0</v>
      </c>
      <c r="E54" s="89" t="s">
        <v>0</v>
      </c>
      <c r="F54" s="89" t="s">
        <v>0</v>
      </c>
      <c r="G54" s="89" t="s">
        <v>0</v>
      </c>
      <c r="H54" s="89" t="s">
        <v>0</v>
      </c>
      <c r="I54" s="89" t="s">
        <v>0</v>
      </c>
      <c r="J54" s="89" t="s">
        <v>0</v>
      </c>
      <c r="K54" s="89">
        <v>342</v>
      </c>
      <c r="L54" s="89">
        <v>375</v>
      </c>
      <c r="M54" s="89">
        <v>389</v>
      </c>
      <c r="N54" s="89">
        <v>452</v>
      </c>
      <c r="O54" s="89">
        <v>480</v>
      </c>
      <c r="P54" s="89">
        <v>589</v>
      </c>
      <c r="Q54" s="89">
        <v>514</v>
      </c>
      <c r="R54" s="89">
        <v>620</v>
      </c>
      <c r="S54" s="89">
        <v>687</v>
      </c>
      <c r="T54" s="89">
        <v>577</v>
      </c>
      <c r="U54" s="89">
        <v>630</v>
      </c>
      <c r="V54" s="89">
        <v>681</v>
      </c>
      <c r="W54" s="89">
        <v>646</v>
      </c>
      <c r="X54" s="89">
        <v>535</v>
      </c>
      <c r="Y54" s="90">
        <v>546</v>
      </c>
      <c r="Z54" s="90">
        <v>548</v>
      </c>
      <c r="AA54" s="90">
        <v>647</v>
      </c>
      <c r="AB54" s="90">
        <v>625</v>
      </c>
      <c r="AC54" s="90">
        <v>629</v>
      </c>
      <c r="AD54" s="90">
        <v>642</v>
      </c>
      <c r="AE54" s="773">
        <v>662</v>
      </c>
      <c r="AF54" s="773">
        <v>630</v>
      </c>
      <c r="AG54" s="773">
        <v>600</v>
      </c>
      <c r="AH54" s="773">
        <v>635</v>
      </c>
      <c r="AI54" s="773">
        <v>609</v>
      </c>
      <c r="AJ54" s="8"/>
      <c r="AK54" s="2"/>
      <c r="AL54" s="2"/>
      <c r="AM54" s="2"/>
      <c r="AN54" s="2"/>
      <c r="AO54" s="2"/>
      <c r="AP54" s="2"/>
      <c r="AQ54" s="2"/>
      <c r="AR54" s="2"/>
      <c r="AS54" s="2"/>
      <c r="AT54" s="2"/>
      <c r="AU54" s="2"/>
      <c r="AV54" s="2"/>
      <c r="AW54" s="2"/>
      <c r="AX54" s="2"/>
      <c r="AY54" s="2"/>
      <c r="AZ54" s="2"/>
      <c r="BA54" s="2"/>
      <c r="BB54" s="2"/>
      <c r="BC54" s="2"/>
      <c r="BD54" s="2"/>
      <c r="BE54" s="2"/>
      <c r="BF54" s="2"/>
      <c r="BG54" s="2"/>
    </row>
    <row r="55" spans="1:59" x14ac:dyDescent="0.2">
      <c r="A55" s="581" t="s">
        <v>5</v>
      </c>
      <c r="B55" s="89" t="s">
        <v>0</v>
      </c>
      <c r="C55" s="89" t="s">
        <v>0</v>
      </c>
      <c r="D55" s="89" t="s">
        <v>0</v>
      </c>
      <c r="E55" s="89" t="s">
        <v>0</v>
      </c>
      <c r="F55" s="89" t="s">
        <v>0</v>
      </c>
      <c r="G55" s="89" t="s">
        <v>0</v>
      </c>
      <c r="H55" s="89" t="s">
        <v>0</v>
      </c>
      <c r="I55" s="89" t="s">
        <v>0</v>
      </c>
      <c r="J55" s="89" t="s">
        <v>0</v>
      </c>
      <c r="K55" s="89" t="s">
        <v>0</v>
      </c>
      <c r="L55" s="89" t="s">
        <v>0</v>
      </c>
      <c r="M55" s="89" t="s">
        <v>0</v>
      </c>
      <c r="N55" s="89" t="s">
        <v>0</v>
      </c>
      <c r="O55" s="89">
        <v>36</v>
      </c>
      <c r="P55" s="89">
        <v>77</v>
      </c>
      <c r="Q55" s="89">
        <v>153</v>
      </c>
      <c r="R55" s="89">
        <v>260</v>
      </c>
      <c r="S55" s="89">
        <v>471</v>
      </c>
      <c r="T55" s="89">
        <v>644</v>
      </c>
      <c r="U55" s="89">
        <v>1008</v>
      </c>
      <c r="V55" s="89">
        <v>1244</v>
      </c>
      <c r="W55" s="89">
        <v>1624</v>
      </c>
      <c r="X55" s="89">
        <v>1967</v>
      </c>
      <c r="Y55" s="90">
        <v>2345</v>
      </c>
      <c r="Z55" s="90">
        <v>3005</v>
      </c>
      <c r="AA55" s="90">
        <v>3647</v>
      </c>
      <c r="AB55" s="90">
        <v>3713</v>
      </c>
      <c r="AC55" s="90">
        <v>4877</v>
      </c>
      <c r="AD55" s="90">
        <v>4877</v>
      </c>
      <c r="AE55" s="773">
        <v>4628</v>
      </c>
      <c r="AF55" s="773">
        <v>4973</v>
      </c>
      <c r="AG55" s="773">
        <v>4454</v>
      </c>
      <c r="AH55" s="773">
        <v>4869</v>
      </c>
      <c r="AI55" s="773">
        <v>5549</v>
      </c>
      <c r="AJ55" s="10"/>
      <c r="AK55" s="2"/>
      <c r="AL55" s="2"/>
      <c r="AM55" s="2"/>
      <c r="AN55" s="2"/>
      <c r="AO55" s="2"/>
      <c r="AP55" s="2"/>
      <c r="AQ55" s="2"/>
      <c r="AR55" s="2"/>
      <c r="AS55" s="2"/>
      <c r="AT55" s="2"/>
      <c r="AU55" s="2"/>
      <c r="AV55" s="2"/>
      <c r="AW55" s="2"/>
      <c r="AX55" s="2"/>
      <c r="AY55" s="2"/>
      <c r="AZ55" s="2"/>
      <c r="BA55" s="2"/>
      <c r="BB55" s="2"/>
      <c r="BC55" s="2"/>
      <c r="BD55" s="2"/>
      <c r="BE55" s="2"/>
      <c r="BF55" s="2"/>
      <c r="BG55" s="2"/>
    </row>
    <row r="56" spans="1:59" ht="15" x14ac:dyDescent="0.2">
      <c r="A56" s="583" t="s">
        <v>170</v>
      </c>
      <c r="B56" s="91" t="s">
        <v>2</v>
      </c>
      <c r="C56" s="91" t="s">
        <v>2</v>
      </c>
      <c r="D56" s="91" t="s">
        <v>2</v>
      </c>
      <c r="E56" s="91" t="s">
        <v>2</v>
      </c>
      <c r="F56" s="91" t="s">
        <v>2</v>
      </c>
      <c r="G56" s="91" t="s">
        <v>2</v>
      </c>
      <c r="H56" s="91" t="s">
        <v>2</v>
      </c>
      <c r="I56" s="91" t="s">
        <v>2</v>
      </c>
      <c r="J56" s="91" t="s">
        <v>2</v>
      </c>
      <c r="K56" s="91" t="s">
        <v>2</v>
      </c>
      <c r="L56" s="91" t="s">
        <v>2</v>
      </c>
      <c r="M56" s="91" t="s">
        <v>2</v>
      </c>
      <c r="N56" s="91" t="s">
        <v>2</v>
      </c>
      <c r="O56" s="91" t="s">
        <v>2</v>
      </c>
      <c r="P56" s="91" t="s">
        <v>2</v>
      </c>
      <c r="Q56" s="91" t="s">
        <v>2</v>
      </c>
      <c r="R56" s="91" t="s">
        <v>2</v>
      </c>
      <c r="S56" s="91" t="s">
        <v>2</v>
      </c>
      <c r="T56" s="91" t="s">
        <v>2</v>
      </c>
      <c r="U56" s="90" t="s">
        <v>0</v>
      </c>
      <c r="V56" s="90" t="s">
        <v>0</v>
      </c>
      <c r="W56" s="90" t="s">
        <v>0</v>
      </c>
      <c r="X56" s="90" t="s">
        <v>0</v>
      </c>
      <c r="Y56" s="90" t="s">
        <v>0</v>
      </c>
      <c r="Z56" s="90" t="s">
        <v>0</v>
      </c>
      <c r="AA56" s="90" t="s">
        <v>0</v>
      </c>
      <c r="AB56" s="90" t="s">
        <v>0</v>
      </c>
      <c r="AC56" s="90" t="s">
        <v>0</v>
      </c>
      <c r="AD56" s="90" t="s">
        <v>0</v>
      </c>
      <c r="AE56" s="773" t="s">
        <v>0</v>
      </c>
      <c r="AF56" s="773" t="s">
        <v>0</v>
      </c>
      <c r="AG56" s="773">
        <v>218</v>
      </c>
      <c r="AH56" s="773">
        <v>277</v>
      </c>
      <c r="AI56" s="773">
        <v>278</v>
      </c>
      <c r="AJ56" s="10"/>
      <c r="AK56" s="2"/>
      <c r="AL56" s="2"/>
      <c r="AM56" s="2"/>
      <c r="AN56" s="2"/>
      <c r="AO56" s="2"/>
      <c r="AP56" s="2"/>
      <c r="AQ56" s="2"/>
      <c r="AR56" s="2"/>
      <c r="AS56" s="2"/>
      <c r="AT56" s="2"/>
      <c r="AU56" s="2"/>
      <c r="AV56" s="2"/>
      <c r="AW56" s="2"/>
      <c r="AX56" s="2"/>
      <c r="AY56" s="2"/>
      <c r="AZ56" s="2"/>
      <c r="BA56" s="2"/>
      <c r="BB56" s="2"/>
      <c r="BC56" s="2"/>
      <c r="BD56" s="2"/>
      <c r="BE56" s="2"/>
      <c r="BF56" s="2"/>
      <c r="BG56" s="2"/>
    </row>
    <row r="57" spans="1:59" x14ac:dyDescent="0.2">
      <c r="A57" s="19"/>
      <c r="B57" s="89"/>
      <c r="C57" s="89"/>
      <c r="D57" s="89"/>
      <c r="E57" s="89"/>
      <c r="F57" s="89"/>
      <c r="G57" s="89"/>
      <c r="H57" s="89"/>
      <c r="I57" s="89"/>
      <c r="J57" s="89"/>
      <c r="K57" s="89"/>
      <c r="L57" s="89"/>
      <c r="M57" s="89"/>
      <c r="N57" s="89"/>
      <c r="O57" s="238"/>
      <c r="P57" s="239"/>
      <c r="Q57" s="239"/>
      <c r="R57" s="239"/>
      <c r="S57" s="239"/>
      <c r="T57" s="239"/>
      <c r="U57" s="239"/>
      <c r="V57" s="239"/>
      <c r="W57" s="239"/>
      <c r="X57" s="239"/>
      <c r="Y57" s="94"/>
      <c r="Z57" s="94"/>
      <c r="AA57" s="94"/>
      <c r="AB57" s="94"/>
      <c r="AC57" s="94"/>
      <c r="AD57" s="90"/>
      <c r="AE57" s="765"/>
      <c r="AF57" s="768"/>
      <c r="AG57" s="768"/>
      <c r="AH57" s="768"/>
      <c r="AI57" s="768"/>
      <c r="AJ57" s="21"/>
      <c r="AK57" s="22"/>
      <c r="AL57" s="23"/>
      <c r="AM57" s="2"/>
      <c r="AN57" s="2"/>
      <c r="AO57" s="2"/>
      <c r="AP57" s="2"/>
      <c r="AQ57" s="2"/>
      <c r="AR57" s="2"/>
      <c r="AS57" s="2"/>
      <c r="AT57" s="2"/>
      <c r="AU57" s="2"/>
      <c r="AV57" s="2"/>
      <c r="AW57" s="2"/>
      <c r="AX57" s="2"/>
      <c r="AY57" s="2"/>
      <c r="AZ57" s="2"/>
      <c r="BA57" s="2"/>
      <c r="BB57" s="2"/>
      <c r="BC57" s="2"/>
      <c r="BD57" s="2"/>
      <c r="BE57" s="2"/>
      <c r="BF57" s="2"/>
      <c r="BG57" s="2"/>
    </row>
    <row r="58" spans="1:59" x14ac:dyDescent="0.2">
      <c r="A58" s="577" t="s">
        <v>176</v>
      </c>
      <c r="B58" s="94" t="s">
        <v>0</v>
      </c>
      <c r="C58" s="94" t="s">
        <v>0</v>
      </c>
      <c r="D58" s="94" t="s">
        <v>0</v>
      </c>
      <c r="E58" s="94" t="s">
        <v>0</v>
      </c>
      <c r="F58" s="94" t="s">
        <v>0</v>
      </c>
      <c r="G58" s="94" t="s">
        <v>0</v>
      </c>
      <c r="H58" s="94" t="s">
        <v>0</v>
      </c>
      <c r="I58" s="94" t="s">
        <v>0</v>
      </c>
      <c r="J58" s="94" t="s">
        <v>0</v>
      </c>
      <c r="K58" s="94" t="s">
        <v>0</v>
      </c>
      <c r="L58" s="94" t="s">
        <v>0</v>
      </c>
      <c r="M58" s="94" t="s">
        <v>0</v>
      </c>
      <c r="N58" s="94">
        <v>31062</v>
      </c>
      <c r="O58" s="94">
        <v>36498</v>
      </c>
      <c r="P58" s="94">
        <v>40894</v>
      </c>
      <c r="Q58" s="94">
        <v>48488</v>
      </c>
      <c r="R58" s="94">
        <v>54179</v>
      </c>
      <c r="S58" s="94">
        <v>60749</v>
      </c>
      <c r="T58" s="94">
        <v>67445</v>
      </c>
      <c r="U58" s="94">
        <v>73832</v>
      </c>
      <c r="V58" s="94">
        <v>82294</v>
      </c>
      <c r="W58" s="94">
        <v>93456</v>
      </c>
      <c r="X58" s="94">
        <v>94386</v>
      </c>
      <c r="Y58" s="105">
        <v>96591</v>
      </c>
      <c r="Z58" s="105">
        <v>100021</v>
      </c>
      <c r="AA58" s="105">
        <v>109821</v>
      </c>
      <c r="AB58" s="105">
        <v>119953</v>
      </c>
      <c r="AC58" s="105">
        <v>122359</v>
      </c>
      <c r="AD58" s="105">
        <v>125684</v>
      </c>
      <c r="AE58" s="766">
        <v>130397</v>
      </c>
      <c r="AF58" s="771">
        <v>138034</v>
      </c>
      <c r="AG58" s="771">
        <v>141980</v>
      </c>
      <c r="AH58" s="771">
        <v>149817</v>
      </c>
      <c r="AI58" s="771">
        <v>154707</v>
      </c>
      <c r="AJ58" s="6"/>
      <c r="AK58" s="10"/>
      <c r="AL58" s="24"/>
      <c r="AM58" s="2"/>
      <c r="AN58" s="2"/>
      <c r="AO58" s="2"/>
      <c r="AP58" s="2"/>
      <c r="AQ58" s="2"/>
      <c r="AR58" s="2"/>
      <c r="AS58" s="2"/>
      <c r="AT58" s="2"/>
      <c r="AU58" s="2"/>
      <c r="AV58" s="2"/>
      <c r="AW58" s="2"/>
      <c r="AX58" s="2"/>
      <c r="AY58" s="2"/>
      <c r="AZ58" s="2"/>
      <c r="BA58" s="2"/>
      <c r="BB58" s="2"/>
      <c r="BC58" s="2"/>
      <c r="BD58" s="2"/>
      <c r="BE58" s="2"/>
      <c r="BF58" s="2"/>
      <c r="BG58" s="2"/>
    </row>
    <row r="59" spans="1:59" x14ac:dyDescent="0.2">
      <c r="A59" s="585" t="s">
        <v>177</v>
      </c>
      <c r="B59" s="94">
        <v>330</v>
      </c>
      <c r="C59" s="94">
        <v>345</v>
      </c>
      <c r="D59" s="94">
        <v>385</v>
      </c>
      <c r="E59" s="94">
        <v>469</v>
      </c>
      <c r="F59" s="94">
        <v>802</v>
      </c>
      <c r="G59" s="94">
        <v>1280</v>
      </c>
      <c r="H59" s="94">
        <v>1645</v>
      </c>
      <c r="I59" s="94">
        <v>1742</v>
      </c>
      <c r="J59" s="94">
        <v>1775</v>
      </c>
      <c r="K59" s="94">
        <v>1794</v>
      </c>
      <c r="L59" s="94">
        <v>1735</v>
      </c>
      <c r="M59" s="94">
        <v>1707</v>
      </c>
      <c r="N59" s="94">
        <v>1741</v>
      </c>
      <c r="O59" s="94">
        <v>1792</v>
      </c>
      <c r="P59" s="94">
        <v>1861</v>
      </c>
      <c r="Q59" s="94">
        <v>1896</v>
      </c>
      <c r="R59" s="94">
        <v>1944</v>
      </c>
      <c r="S59" s="94">
        <v>2007</v>
      </c>
      <c r="T59" s="94">
        <v>2119</v>
      </c>
      <c r="U59" s="94">
        <v>2144</v>
      </c>
      <c r="V59" s="94">
        <v>2188</v>
      </c>
      <c r="W59" s="94">
        <v>2217</v>
      </c>
      <c r="X59" s="94">
        <v>2180</v>
      </c>
      <c r="Y59" s="105">
        <v>2184</v>
      </c>
      <c r="Z59" s="105">
        <v>2250</v>
      </c>
      <c r="AA59" s="105">
        <v>2272</v>
      </c>
      <c r="AB59" s="105">
        <v>2283</v>
      </c>
      <c r="AC59" s="105">
        <v>2253</v>
      </c>
      <c r="AD59" s="105">
        <v>2193</v>
      </c>
      <c r="AE59" s="766">
        <v>2194</v>
      </c>
      <c r="AF59" s="771">
        <v>2157</v>
      </c>
      <c r="AG59" s="771">
        <v>2096</v>
      </c>
      <c r="AH59" s="771">
        <v>2033</v>
      </c>
      <c r="AI59" s="771">
        <v>1950</v>
      </c>
      <c r="AJ59" s="39"/>
      <c r="AK59" s="2"/>
      <c r="AL59" s="2"/>
      <c r="AM59" s="2"/>
      <c r="AN59" s="2"/>
      <c r="AO59" s="2"/>
      <c r="AP59" s="2"/>
      <c r="AQ59" s="2"/>
      <c r="AR59" s="2"/>
      <c r="AS59" s="2"/>
      <c r="AT59" s="2"/>
      <c r="AU59" s="2"/>
      <c r="AV59" s="2"/>
      <c r="AW59" s="2"/>
      <c r="AX59" s="2"/>
      <c r="AY59" s="2"/>
      <c r="AZ59" s="2"/>
      <c r="BA59" s="2"/>
      <c r="BB59" s="2"/>
      <c r="BC59" s="2"/>
      <c r="BD59" s="2"/>
      <c r="BE59" s="2"/>
      <c r="BF59" s="2"/>
      <c r="BG59" s="2"/>
    </row>
    <row r="60" spans="1:59" x14ac:dyDescent="0.2">
      <c r="A60" s="586" t="s">
        <v>371</v>
      </c>
      <c r="B60" s="94" t="s">
        <v>0</v>
      </c>
      <c r="C60" s="94" t="s">
        <v>0</v>
      </c>
      <c r="D60" s="94" t="s">
        <v>0</v>
      </c>
      <c r="E60" s="94" t="s">
        <v>0</v>
      </c>
      <c r="F60" s="94" t="s">
        <v>0</v>
      </c>
      <c r="G60" s="94">
        <v>3750</v>
      </c>
      <c r="H60" s="94">
        <v>6068</v>
      </c>
      <c r="I60" s="94">
        <v>6656</v>
      </c>
      <c r="J60" s="94">
        <v>9213</v>
      </c>
      <c r="K60" s="94" t="s">
        <v>0</v>
      </c>
      <c r="L60" s="94" t="s">
        <v>0</v>
      </c>
      <c r="M60" s="94" t="s">
        <v>0</v>
      </c>
      <c r="N60" s="94">
        <v>29321</v>
      </c>
      <c r="O60" s="94">
        <v>34706</v>
      </c>
      <c r="P60" s="94">
        <v>39033</v>
      </c>
      <c r="Q60" s="94">
        <v>46592</v>
      </c>
      <c r="R60" s="94">
        <v>52235</v>
      </c>
      <c r="S60" s="94">
        <v>58742</v>
      </c>
      <c r="T60" s="94">
        <v>65326</v>
      </c>
      <c r="U60" s="94">
        <v>71688</v>
      </c>
      <c r="V60" s="94">
        <v>80106</v>
      </c>
      <c r="W60" s="94">
        <v>91239</v>
      </c>
      <c r="X60" s="94">
        <v>92206</v>
      </c>
      <c r="Y60" s="105">
        <v>94407</v>
      </c>
      <c r="Z60" s="105">
        <v>97771</v>
      </c>
      <c r="AA60" s="105">
        <v>107549</v>
      </c>
      <c r="AB60" s="105">
        <v>117670</v>
      </c>
      <c r="AC60" s="105">
        <v>120106</v>
      </c>
      <c r="AD60" s="105">
        <v>123491</v>
      </c>
      <c r="AE60" s="766">
        <v>128203</v>
      </c>
      <c r="AF60" s="771">
        <v>135877</v>
      </c>
      <c r="AG60" s="771">
        <v>139884</v>
      </c>
      <c r="AH60" s="771">
        <v>147784</v>
      </c>
      <c r="AI60" s="771">
        <v>152757</v>
      </c>
      <c r="AJ60" s="39"/>
      <c r="AK60" s="2"/>
      <c r="AL60" s="2"/>
      <c r="AM60" s="2"/>
      <c r="AN60" s="2"/>
      <c r="AO60" s="2"/>
      <c r="AP60" s="2"/>
      <c r="AQ60" s="2"/>
      <c r="AR60" s="2"/>
      <c r="AS60" s="2"/>
      <c r="AT60" s="2"/>
      <c r="AU60" s="2"/>
      <c r="AV60" s="2"/>
      <c r="AW60" s="2"/>
      <c r="AX60" s="2"/>
      <c r="AY60" s="2"/>
      <c r="AZ60" s="2"/>
      <c r="BA60" s="2"/>
      <c r="BB60" s="2"/>
      <c r="BC60" s="2"/>
      <c r="BD60" s="2"/>
      <c r="BE60" s="2"/>
      <c r="BF60" s="2"/>
      <c r="BG60" s="2"/>
    </row>
    <row r="61" spans="1:59" x14ac:dyDescent="0.2">
      <c r="A61" s="587" t="s">
        <v>178</v>
      </c>
      <c r="B61" s="89" t="s">
        <v>0</v>
      </c>
      <c r="C61" s="89" t="s">
        <v>0</v>
      </c>
      <c r="D61" s="89" t="s">
        <v>0</v>
      </c>
      <c r="E61" s="89" t="s">
        <v>0</v>
      </c>
      <c r="F61" s="89" t="s">
        <v>0</v>
      </c>
      <c r="G61" s="89">
        <v>2400</v>
      </c>
      <c r="H61" s="89">
        <v>4842</v>
      </c>
      <c r="I61" s="89">
        <v>5248</v>
      </c>
      <c r="J61" s="89">
        <v>7651</v>
      </c>
      <c r="K61" s="89">
        <v>11528</v>
      </c>
      <c r="L61" s="89">
        <v>14595</v>
      </c>
      <c r="M61" s="89">
        <v>21727</v>
      </c>
      <c r="N61" s="89">
        <v>23668</v>
      </c>
      <c r="O61" s="89">
        <v>28897</v>
      </c>
      <c r="P61" s="89">
        <v>33679</v>
      </c>
      <c r="Q61" s="89">
        <v>41299</v>
      </c>
      <c r="R61" s="89">
        <v>46849</v>
      </c>
      <c r="S61" s="89" t="s">
        <v>0</v>
      </c>
      <c r="T61" s="89">
        <v>55208</v>
      </c>
      <c r="U61" s="89">
        <v>59184</v>
      </c>
      <c r="V61" s="89">
        <v>65374</v>
      </c>
      <c r="W61" s="89">
        <v>66207</v>
      </c>
      <c r="X61" s="89">
        <v>68197</v>
      </c>
      <c r="Y61" s="90">
        <v>66786</v>
      </c>
      <c r="Z61" s="90">
        <v>74303</v>
      </c>
      <c r="AA61" s="90">
        <v>75460</v>
      </c>
      <c r="AB61" s="90">
        <v>77804</v>
      </c>
      <c r="AC61" s="90">
        <v>77892</v>
      </c>
      <c r="AD61" s="90" t="s">
        <v>0</v>
      </c>
      <c r="AE61" s="764" t="s">
        <v>0</v>
      </c>
      <c r="AF61" s="770" t="s">
        <v>0</v>
      </c>
      <c r="AG61" s="770" t="s">
        <v>0</v>
      </c>
      <c r="AH61" s="770" t="s">
        <v>0</v>
      </c>
      <c r="AI61" s="770" t="s">
        <v>0</v>
      </c>
      <c r="AJ61" s="39"/>
      <c r="AK61" s="2"/>
      <c r="AL61" s="2"/>
      <c r="AM61" s="2"/>
      <c r="AN61" s="2"/>
      <c r="AO61" s="2"/>
      <c r="AP61" s="2"/>
      <c r="AQ61" s="2"/>
      <c r="AR61" s="2"/>
      <c r="AS61" s="2"/>
      <c r="AT61" s="2"/>
      <c r="AU61" s="2"/>
      <c r="AV61" s="2"/>
      <c r="AW61" s="2"/>
      <c r="AX61" s="2"/>
      <c r="AY61" s="2"/>
      <c r="AZ61" s="2"/>
      <c r="BA61" s="2"/>
      <c r="BB61" s="2"/>
      <c r="BC61" s="2"/>
      <c r="BD61" s="2"/>
      <c r="BE61" s="2"/>
      <c r="BF61" s="2"/>
      <c r="BG61" s="2"/>
    </row>
    <row r="62" spans="1:59" x14ac:dyDescent="0.2">
      <c r="A62" s="587" t="s">
        <v>179</v>
      </c>
      <c r="B62" s="89" t="s">
        <v>0</v>
      </c>
      <c r="C62" s="89" t="s">
        <v>0</v>
      </c>
      <c r="D62" s="89" t="s">
        <v>0</v>
      </c>
      <c r="E62" s="89" t="s">
        <v>0</v>
      </c>
      <c r="F62" s="89" t="s">
        <v>0</v>
      </c>
      <c r="G62" s="89">
        <v>1350</v>
      </c>
      <c r="H62" s="89">
        <v>1226</v>
      </c>
      <c r="I62" s="89">
        <v>1408</v>
      </c>
      <c r="J62" s="89">
        <v>1562</v>
      </c>
      <c r="K62" s="89" t="s">
        <v>0</v>
      </c>
      <c r="L62" s="89" t="s">
        <v>0</v>
      </c>
      <c r="M62" s="89" t="s">
        <v>0</v>
      </c>
      <c r="N62" s="89">
        <v>5653</v>
      </c>
      <c r="O62" s="89">
        <v>5809</v>
      </c>
      <c r="P62" s="89">
        <v>5354</v>
      </c>
      <c r="Q62" s="89">
        <v>5293</v>
      </c>
      <c r="R62" s="89">
        <v>5386</v>
      </c>
      <c r="S62" s="89" t="s">
        <v>0</v>
      </c>
      <c r="T62" s="89">
        <v>10118</v>
      </c>
      <c r="U62" s="89">
        <v>12504</v>
      </c>
      <c r="V62" s="89">
        <v>14732</v>
      </c>
      <c r="W62" s="89">
        <v>25032</v>
      </c>
      <c r="X62" s="89">
        <v>24009</v>
      </c>
      <c r="Y62" s="90">
        <v>27621</v>
      </c>
      <c r="Z62" s="90">
        <v>23468</v>
      </c>
      <c r="AA62" s="90">
        <v>32089</v>
      </c>
      <c r="AB62" s="90">
        <v>39866</v>
      </c>
      <c r="AC62" s="90">
        <v>42214</v>
      </c>
      <c r="AD62" s="90" t="s">
        <v>0</v>
      </c>
      <c r="AE62" s="764" t="s">
        <v>0</v>
      </c>
      <c r="AF62" s="770" t="s">
        <v>0</v>
      </c>
      <c r="AG62" s="770" t="s">
        <v>0</v>
      </c>
      <c r="AH62" s="770" t="s">
        <v>0</v>
      </c>
      <c r="AI62" s="770" t="s">
        <v>0</v>
      </c>
      <c r="AJ62" s="39"/>
      <c r="AK62" s="2"/>
      <c r="AL62" s="2"/>
      <c r="AM62" s="2"/>
      <c r="AN62" s="2"/>
      <c r="AO62" s="2"/>
      <c r="AP62" s="2"/>
      <c r="AQ62" s="2"/>
      <c r="AR62" s="2"/>
      <c r="AS62" s="2"/>
      <c r="AT62" s="2"/>
      <c r="AU62" s="2"/>
      <c r="AV62" s="2"/>
      <c r="AW62" s="2"/>
      <c r="AX62" s="2"/>
      <c r="AY62" s="2"/>
      <c r="AZ62" s="2"/>
      <c r="BA62" s="2"/>
      <c r="BB62" s="2"/>
      <c r="BC62" s="2"/>
      <c r="BD62" s="2"/>
      <c r="BE62" s="2"/>
      <c r="BF62" s="2"/>
      <c r="BG62" s="2"/>
    </row>
    <row r="63" spans="1:59" x14ac:dyDescent="0.2">
      <c r="A63" s="40"/>
      <c r="B63" s="92"/>
      <c r="C63" s="92"/>
      <c r="D63" s="92"/>
      <c r="E63" s="92"/>
      <c r="F63" s="92"/>
      <c r="G63" s="92"/>
      <c r="H63" s="92"/>
      <c r="I63" s="92"/>
      <c r="J63" s="92"/>
      <c r="K63" s="89"/>
      <c r="L63" s="89"/>
      <c r="M63" s="89"/>
      <c r="N63" s="89"/>
      <c r="O63" s="89"/>
      <c r="P63" s="89"/>
      <c r="Q63" s="89"/>
      <c r="R63" s="89"/>
      <c r="S63" s="89"/>
      <c r="T63" s="89"/>
      <c r="U63" s="89"/>
      <c r="V63" s="89"/>
      <c r="W63" s="89"/>
      <c r="X63" s="89"/>
      <c r="Y63" s="90"/>
      <c r="Z63" s="90"/>
      <c r="AA63" s="90"/>
      <c r="AB63" s="90"/>
      <c r="AC63" s="90"/>
      <c r="AD63" s="90"/>
      <c r="AE63" s="764"/>
      <c r="AF63" s="770"/>
      <c r="AG63" s="770"/>
      <c r="AH63" s="770"/>
      <c r="AI63" s="770"/>
      <c r="AJ63" s="39"/>
      <c r="AK63" s="2"/>
      <c r="AL63" s="2"/>
      <c r="AM63" s="2"/>
      <c r="AN63" s="2"/>
      <c r="AO63" s="2"/>
      <c r="AP63" s="2"/>
      <c r="AQ63" s="2"/>
      <c r="AR63" s="2"/>
      <c r="AS63" s="2"/>
      <c r="AT63" s="2"/>
      <c r="AU63" s="2"/>
      <c r="AV63" s="2"/>
      <c r="AW63" s="2"/>
      <c r="AX63" s="2"/>
      <c r="AY63" s="2"/>
      <c r="AZ63" s="2"/>
      <c r="BA63" s="2"/>
      <c r="BB63" s="2"/>
      <c r="BC63" s="2"/>
      <c r="BD63" s="2"/>
      <c r="BE63" s="2"/>
      <c r="BF63" s="2"/>
      <c r="BG63" s="2"/>
    </row>
    <row r="64" spans="1:59" s="75" customFormat="1" x14ac:dyDescent="0.2">
      <c r="A64" s="588" t="s">
        <v>180</v>
      </c>
      <c r="B64" s="109" t="s">
        <v>0</v>
      </c>
      <c r="C64" s="109" t="s">
        <v>0</v>
      </c>
      <c r="D64" s="109" t="s">
        <v>0</v>
      </c>
      <c r="E64" s="109" t="s">
        <v>0</v>
      </c>
      <c r="F64" s="109" t="s">
        <v>0</v>
      </c>
      <c r="G64" s="109" t="s">
        <v>0</v>
      </c>
      <c r="H64" s="109" t="s">
        <v>0</v>
      </c>
      <c r="I64" s="109" t="s">
        <v>0</v>
      </c>
      <c r="J64" s="109" t="s">
        <v>0</v>
      </c>
      <c r="K64" s="109" t="s">
        <v>0</v>
      </c>
      <c r="L64" s="109" t="s">
        <v>0</v>
      </c>
      <c r="M64" s="109" t="s">
        <v>0</v>
      </c>
      <c r="N64" s="109">
        <v>19996</v>
      </c>
      <c r="O64" s="109">
        <v>23239</v>
      </c>
      <c r="P64" s="109">
        <v>27048</v>
      </c>
      <c r="Q64" s="109">
        <v>32761</v>
      </c>
      <c r="R64" s="109">
        <v>38029</v>
      </c>
      <c r="S64" s="109">
        <v>42164</v>
      </c>
      <c r="T64" s="109">
        <v>47434</v>
      </c>
      <c r="U64" s="109">
        <v>49328</v>
      </c>
      <c r="V64" s="109">
        <v>52705</v>
      </c>
      <c r="W64" s="109">
        <v>59100</v>
      </c>
      <c r="X64" s="109">
        <v>63976</v>
      </c>
      <c r="Y64" s="109">
        <v>73242</v>
      </c>
      <c r="Z64" s="109">
        <v>78656</v>
      </c>
      <c r="AA64" s="109">
        <v>85490</v>
      </c>
      <c r="AB64" s="109">
        <v>94708</v>
      </c>
      <c r="AC64" s="109">
        <v>96152</v>
      </c>
      <c r="AD64" s="109">
        <v>97722</v>
      </c>
      <c r="AE64" s="767">
        <v>100758</v>
      </c>
      <c r="AF64" s="772">
        <v>105726</v>
      </c>
      <c r="AG64" s="772">
        <v>110282</v>
      </c>
      <c r="AH64" s="772">
        <v>111401</v>
      </c>
      <c r="AI64" s="772">
        <v>114227</v>
      </c>
      <c r="AJ64" s="2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row>
    <row r="65" spans="1:59" ht="15" x14ac:dyDescent="0.2">
      <c r="A65" s="475" t="s">
        <v>174</v>
      </c>
      <c r="B65" s="12"/>
      <c r="C65" s="12"/>
      <c r="D65" s="48"/>
      <c r="E65" s="48"/>
      <c r="F65" s="48"/>
      <c r="G65" s="402"/>
      <c r="H65" s="402"/>
      <c r="I65" s="402"/>
      <c r="J65" s="402"/>
      <c r="K65" s="224"/>
      <c r="L65" s="224"/>
      <c r="M65" s="224"/>
      <c r="N65" s="224"/>
      <c r="O65" s="224"/>
      <c r="P65" s="224"/>
      <c r="Q65" s="98"/>
      <c r="R65" s="98"/>
      <c r="S65" s="98"/>
      <c r="T65" s="98"/>
      <c r="U65" s="98"/>
      <c r="V65" s="98"/>
      <c r="W65" s="98"/>
      <c r="X65" s="98"/>
      <c r="Y65" s="98"/>
      <c r="Z65" s="98"/>
      <c r="AA65" s="98"/>
      <c r="AB65" s="102"/>
      <c r="AC65" s="102"/>
      <c r="AD65" s="102"/>
      <c r="AE65" s="41"/>
      <c r="AF65" s="41"/>
      <c r="AG65" s="41"/>
      <c r="AH65" s="41"/>
      <c r="AI65" s="41"/>
      <c r="AJ65" s="41"/>
      <c r="AK65" s="2"/>
      <c r="AL65" s="2"/>
      <c r="AM65" s="2"/>
      <c r="AN65" s="2"/>
      <c r="AO65" s="2"/>
      <c r="AP65" s="2"/>
      <c r="AQ65" s="2"/>
      <c r="AR65" s="2"/>
      <c r="AS65" s="2"/>
      <c r="AT65" s="2"/>
      <c r="AU65" s="2"/>
      <c r="AV65" s="2"/>
      <c r="AW65" s="2"/>
      <c r="AX65" s="2"/>
      <c r="AY65" s="2"/>
      <c r="AZ65" s="2"/>
      <c r="BA65" s="2"/>
      <c r="BB65" s="2"/>
      <c r="BC65" s="2"/>
      <c r="BD65" s="2"/>
      <c r="BE65" s="2"/>
      <c r="BF65" s="2"/>
      <c r="BG65" s="2"/>
    </row>
    <row r="66" spans="1:59" ht="15" x14ac:dyDescent="0.2">
      <c r="A66" s="475" t="s">
        <v>175</v>
      </c>
    </row>
    <row r="67" spans="1:59" ht="15" x14ac:dyDescent="0.2">
      <c r="A67" s="476" t="s">
        <v>173</v>
      </c>
    </row>
    <row r="383" spans="1:59" x14ac:dyDescent="0.2">
      <c r="A383" s="2"/>
      <c r="B383" s="2"/>
      <c r="C383" s="2"/>
      <c r="D383" s="2"/>
      <c r="E383" s="2"/>
      <c r="F383" s="2"/>
      <c r="G383" s="2"/>
      <c r="H383" s="2"/>
      <c r="I383" s="2"/>
      <c r="J383" s="2"/>
      <c r="K383" s="103"/>
      <c r="L383" s="103"/>
      <c r="M383" s="103"/>
      <c r="N383" s="103"/>
      <c r="O383" s="103"/>
      <c r="P383" s="103"/>
      <c r="Q383" s="103"/>
      <c r="R383" s="103"/>
      <c r="S383" s="103"/>
      <c r="T383" s="103"/>
      <c r="U383" s="103"/>
      <c r="V383" s="103"/>
      <c r="W383" s="103"/>
      <c r="X383" s="103"/>
      <c r="Y383" s="103"/>
      <c r="Z383" s="103"/>
      <c r="AA383" s="103"/>
      <c r="AB383" s="103"/>
      <c r="AC383" s="103"/>
      <c r="AD383" s="103"/>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row>
    <row r="384" spans="1:59" x14ac:dyDescent="0.2">
      <c r="A384" s="2"/>
      <c r="B384" s="2"/>
      <c r="C384" s="2"/>
      <c r="D384" s="2"/>
      <c r="E384" s="2"/>
      <c r="F384" s="2"/>
      <c r="G384" s="2"/>
      <c r="H384" s="2"/>
      <c r="I384" s="2"/>
      <c r="J384" s="2"/>
      <c r="K384" s="103"/>
      <c r="L384" s="103"/>
      <c r="M384" s="103"/>
      <c r="N384" s="103"/>
      <c r="O384" s="103"/>
      <c r="P384" s="103"/>
      <c r="Q384" s="103"/>
      <c r="R384" s="103"/>
      <c r="S384" s="103"/>
      <c r="T384" s="103"/>
      <c r="U384" s="103"/>
      <c r="V384" s="103"/>
      <c r="W384" s="103"/>
      <c r="X384" s="103"/>
      <c r="Y384" s="103"/>
      <c r="Z384" s="103"/>
      <c r="AA384" s="103"/>
      <c r="AB384" s="103"/>
      <c r="AC384" s="103"/>
      <c r="AD384" s="103"/>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row>
    <row r="385" spans="1:59" x14ac:dyDescent="0.2">
      <c r="A385" s="2"/>
      <c r="B385" s="2"/>
      <c r="C385" s="2"/>
      <c r="D385" s="2"/>
      <c r="E385" s="2"/>
      <c r="F385" s="2"/>
      <c r="G385" s="2"/>
      <c r="H385" s="2"/>
      <c r="I385" s="2"/>
      <c r="J385" s="2"/>
      <c r="K385" s="103"/>
      <c r="L385" s="103"/>
      <c r="M385" s="103"/>
      <c r="N385" s="103"/>
      <c r="O385" s="103"/>
      <c r="P385" s="103"/>
      <c r="Q385" s="103"/>
      <c r="R385" s="103"/>
      <c r="S385" s="103"/>
      <c r="T385" s="103"/>
      <c r="U385" s="103"/>
      <c r="V385" s="103"/>
      <c r="W385" s="103"/>
      <c r="X385" s="103"/>
      <c r="Y385" s="103"/>
      <c r="Z385" s="103"/>
      <c r="AA385" s="103"/>
      <c r="AB385" s="103"/>
      <c r="AC385" s="103"/>
      <c r="AD385" s="103"/>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row>
    <row r="386" spans="1:59" x14ac:dyDescent="0.2">
      <c r="A386" s="2"/>
      <c r="B386" s="2"/>
      <c r="C386" s="2"/>
      <c r="D386" s="2"/>
      <c r="E386" s="2"/>
      <c r="F386" s="2"/>
      <c r="G386" s="2"/>
      <c r="H386" s="2"/>
      <c r="I386" s="2"/>
      <c r="J386" s="2"/>
      <c r="K386" s="103"/>
      <c r="L386" s="103"/>
      <c r="M386" s="103"/>
      <c r="N386" s="103"/>
      <c r="O386" s="103"/>
      <c r="P386" s="103"/>
      <c r="Q386" s="103"/>
      <c r="R386" s="103"/>
      <c r="S386" s="103"/>
      <c r="T386" s="103"/>
      <c r="U386" s="103"/>
      <c r="V386" s="103"/>
      <c r="W386" s="103"/>
      <c r="X386" s="103"/>
      <c r="Y386" s="103"/>
      <c r="Z386" s="103"/>
      <c r="AA386" s="103"/>
      <c r="AB386" s="103"/>
      <c r="AC386" s="103"/>
      <c r="AD386" s="103"/>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row>
    <row r="387" spans="1:59" x14ac:dyDescent="0.2">
      <c r="A387" s="2"/>
      <c r="B387" s="2"/>
      <c r="C387" s="2"/>
      <c r="D387" s="2"/>
      <c r="E387" s="2"/>
      <c r="F387" s="2"/>
      <c r="G387" s="2"/>
      <c r="H387" s="2"/>
      <c r="I387" s="2"/>
      <c r="J387" s="2"/>
      <c r="K387" s="103"/>
      <c r="L387" s="103"/>
      <c r="M387" s="103"/>
      <c r="N387" s="103"/>
      <c r="O387" s="103"/>
      <c r="P387" s="103"/>
      <c r="Q387" s="103"/>
      <c r="R387" s="103"/>
      <c r="S387" s="103"/>
      <c r="T387" s="103"/>
      <c r="U387" s="103"/>
      <c r="V387" s="103"/>
      <c r="W387" s="103"/>
      <c r="X387" s="103"/>
      <c r="Y387" s="103"/>
      <c r="Z387" s="103"/>
      <c r="AA387" s="103"/>
      <c r="AB387" s="103"/>
      <c r="AC387" s="103"/>
      <c r="AD387" s="103"/>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row>
    <row r="388" spans="1:59" x14ac:dyDescent="0.2">
      <c r="A388" s="2"/>
      <c r="B388" s="2"/>
      <c r="C388" s="2"/>
      <c r="D388" s="2"/>
      <c r="E388" s="2"/>
      <c r="F388" s="2"/>
      <c r="G388" s="2"/>
      <c r="H388" s="2"/>
      <c r="I388" s="2"/>
      <c r="J388" s="2"/>
      <c r="K388" s="103"/>
      <c r="L388" s="103"/>
      <c r="M388" s="103"/>
      <c r="N388" s="103"/>
      <c r="O388" s="103"/>
      <c r="P388" s="103"/>
      <c r="Q388" s="103"/>
      <c r="R388" s="103"/>
      <c r="S388" s="103"/>
      <c r="T388" s="103"/>
      <c r="U388" s="103"/>
      <c r="V388" s="103"/>
      <c r="W388" s="103"/>
      <c r="X388" s="103"/>
      <c r="Y388" s="103"/>
      <c r="Z388" s="103"/>
      <c r="AA388" s="103"/>
      <c r="AB388" s="103"/>
      <c r="AC388" s="103"/>
      <c r="AD388" s="103"/>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row>
    <row r="389" spans="1:59" x14ac:dyDescent="0.2">
      <c r="A389" s="2"/>
      <c r="B389" s="2"/>
      <c r="C389" s="2"/>
      <c r="D389" s="2"/>
      <c r="E389" s="2"/>
      <c r="F389" s="2"/>
      <c r="G389" s="2"/>
      <c r="H389" s="2"/>
      <c r="I389" s="2"/>
      <c r="J389" s="2"/>
      <c r="K389" s="103"/>
      <c r="L389" s="103"/>
      <c r="M389" s="103"/>
      <c r="N389" s="103"/>
      <c r="O389" s="103"/>
      <c r="P389" s="103"/>
      <c r="Q389" s="103"/>
      <c r="R389" s="103"/>
      <c r="S389" s="103"/>
      <c r="T389" s="103"/>
      <c r="U389" s="103"/>
      <c r="V389" s="103"/>
      <c r="W389" s="103"/>
      <c r="X389" s="103"/>
      <c r="Y389" s="103"/>
      <c r="Z389" s="103"/>
      <c r="AA389" s="103"/>
      <c r="AB389" s="103"/>
      <c r="AC389" s="103"/>
      <c r="AD389" s="103"/>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row>
    <row r="390" spans="1:59" x14ac:dyDescent="0.2">
      <c r="A390" s="2"/>
      <c r="B390" s="2"/>
      <c r="C390" s="2"/>
      <c r="D390" s="2"/>
      <c r="E390" s="2"/>
      <c r="F390" s="2"/>
      <c r="G390" s="2"/>
      <c r="H390" s="2"/>
      <c r="I390" s="2"/>
      <c r="J390" s="2"/>
      <c r="K390" s="103"/>
      <c r="L390" s="103"/>
      <c r="M390" s="103"/>
      <c r="N390" s="103"/>
      <c r="O390" s="103"/>
      <c r="P390" s="103"/>
      <c r="Q390" s="103"/>
      <c r="R390" s="103"/>
      <c r="S390" s="103"/>
      <c r="T390" s="103"/>
      <c r="U390" s="103"/>
      <c r="V390" s="103"/>
      <c r="W390" s="103"/>
      <c r="X390" s="103"/>
      <c r="Y390" s="103"/>
      <c r="Z390" s="103"/>
      <c r="AA390" s="103"/>
      <c r="AB390" s="103"/>
      <c r="AC390" s="103"/>
      <c r="AD390" s="103"/>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row>
    <row r="391" spans="1:59" x14ac:dyDescent="0.2">
      <c r="A391" s="2"/>
      <c r="B391" s="2"/>
      <c r="C391" s="2"/>
      <c r="D391" s="2"/>
      <c r="E391" s="2"/>
      <c r="F391" s="2"/>
      <c r="G391" s="2"/>
      <c r="H391" s="2"/>
      <c r="I391" s="2"/>
      <c r="J391" s="2"/>
      <c r="K391" s="103"/>
      <c r="L391" s="103"/>
      <c r="M391" s="103"/>
      <c r="N391" s="103"/>
      <c r="O391" s="103"/>
      <c r="P391" s="103"/>
      <c r="Q391" s="103"/>
      <c r="R391" s="103"/>
      <c r="S391" s="103"/>
      <c r="T391" s="103"/>
      <c r="U391" s="103"/>
      <c r="V391" s="103"/>
      <c r="W391" s="103"/>
      <c r="X391" s="103"/>
      <c r="Y391" s="103"/>
      <c r="Z391" s="103"/>
      <c r="AA391" s="103"/>
      <c r="AB391" s="103"/>
      <c r="AC391" s="103"/>
      <c r="AD391" s="103"/>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row>
    <row r="392" spans="1:59" x14ac:dyDescent="0.2">
      <c r="A392" s="2"/>
      <c r="B392" s="2"/>
      <c r="C392" s="2"/>
      <c r="D392" s="2"/>
      <c r="E392" s="2"/>
      <c r="F392" s="2"/>
      <c r="G392" s="2"/>
      <c r="H392" s="2"/>
      <c r="I392" s="2"/>
      <c r="J392" s="2"/>
      <c r="K392" s="103"/>
      <c r="L392" s="103"/>
      <c r="M392" s="103"/>
      <c r="N392" s="103"/>
      <c r="O392" s="103"/>
      <c r="P392" s="103"/>
      <c r="Q392" s="103"/>
      <c r="R392" s="103"/>
      <c r="S392" s="103"/>
      <c r="T392" s="103"/>
      <c r="U392" s="103"/>
      <c r="V392" s="103"/>
      <c r="W392" s="103"/>
      <c r="X392" s="103"/>
      <c r="Y392" s="103"/>
      <c r="Z392" s="103"/>
      <c r="AA392" s="103"/>
      <c r="AB392" s="103"/>
      <c r="AC392" s="103"/>
      <c r="AD392" s="103"/>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row>
    <row r="393" spans="1:59" x14ac:dyDescent="0.2">
      <c r="A393" s="2"/>
      <c r="B393" s="2"/>
      <c r="C393" s="2"/>
      <c r="D393" s="2"/>
      <c r="E393" s="2"/>
      <c r="F393" s="2"/>
      <c r="G393" s="2"/>
      <c r="H393" s="2"/>
      <c r="I393" s="2"/>
      <c r="J393" s="2"/>
      <c r="K393" s="103"/>
      <c r="L393" s="103"/>
      <c r="M393" s="103"/>
      <c r="N393" s="103"/>
      <c r="O393" s="103"/>
      <c r="P393" s="103"/>
      <c r="Q393" s="103"/>
      <c r="R393" s="103"/>
      <c r="S393" s="103"/>
      <c r="T393" s="103"/>
      <c r="U393" s="103"/>
      <c r="V393" s="103"/>
      <c r="W393" s="103"/>
      <c r="X393" s="103"/>
      <c r="Y393" s="103"/>
      <c r="Z393" s="103"/>
      <c r="AA393" s="103"/>
      <c r="AB393" s="103"/>
      <c r="AC393" s="103"/>
      <c r="AD393" s="103"/>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row>
    <row r="394" spans="1:59" x14ac:dyDescent="0.2">
      <c r="A394" s="2"/>
      <c r="B394" s="2"/>
      <c r="C394" s="2"/>
      <c r="D394" s="2"/>
      <c r="E394" s="2"/>
      <c r="F394" s="2"/>
      <c r="G394" s="2"/>
      <c r="H394" s="2"/>
      <c r="I394" s="2"/>
      <c r="J394" s="2"/>
      <c r="K394" s="103"/>
      <c r="L394" s="103"/>
      <c r="M394" s="103"/>
      <c r="N394" s="103"/>
      <c r="O394" s="103"/>
      <c r="P394" s="103"/>
      <c r="Q394" s="103"/>
      <c r="R394" s="103"/>
      <c r="S394" s="103"/>
      <c r="T394" s="103"/>
      <c r="U394" s="103"/>
      <c r="V394" s="103"/>
      <c r="W394" s="103"/>
      <c r="X394" s="103"/>
      <c r="Y394" s="103"/>
      <c r="Z394" s="103"/>
      <c r="AA394" s="103"/>
      <c r="AB394" s="103"/>
      <c r="AC394" s="103"/>
      <c r="AD394" s="103"/>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row>
    <row r="395" spans="1:59" x14ac:dyDescent="0.2">
      <c r="A395" s="2"/>
      <c r="B395" s="2"/>
      <c r="C395" s="2"/>
      <c r="D395" s="2"/>
      <c r="E395" s="2"/>
      <c r="F395" s="2"/>
      <c r="G395" s="2"/>
      <c r="H395" s="2"/>
      <c r="I395" s="2"/>
      <c r="J395" s="2"/>
      <c r="K395" s="103"/>
      <c r="L395" s="103"/>
      <c r="M395" s="103"/>
      <c r="N395" s="103"/>
      <c r="O395" s="103"/>
      <c r="P395" s="103"/>
      <c r="Q395" s="103"/>
      <c r="R395" s="103"/>
      <c r="S395" s="103"/>
      <c r="T395" s="103"/>
      <c r="U395" s="103"/>
      <c r="V395" s="103"/>
      <c r="W395" s="103"/>
      <c r="X395" s="103"/>
      <c r="Y395" s="103"/>
      <c r="Z395" s="103"/>
      <c r="AA395" s="103"/>
      <c r="AB395" s="103"/>
      <c r="AC395" s="103"/>
      <c r="AD395" s="103"/>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row>
    <row r="396" spans="1:59" x14ac:dyDescent="0.2">
      <c r="A396" s="2"/>
      <c r="B396" s="2"/>
      <c r="C396" s="2"/>
      <c r="D396" s="2"/>
      <c r="E396" s="2"/>
      <c r="F396" s="2"/>
      <c r="G396" s="2"/>
      <c r="H396" s="2"/>
      <c r="I396" s="2"/>
      <c r="J396" s="2"/>
      <c r="K396" s="103"/>
      <c r="L396" s="103"/>
      <c r="M396" s="103"/>
      <c r="N396" s="103"/>
      <c r="O396" s="103"/>
      <c r="P396" s="103"/>
      <c r="Q396" s="103"/>
      <c r="R396" s="103"/>
      <c r="S396" s="103"/>
      <c r="T396" s="103"/>
      <c r="U396" s="103"/>
      <c r="V396" s="103"/>
      <c r="W396" s="103"/>
      <c r="X396" s="103"/>
      <c r="Y396" s="103"/>
      <c r="Z396" s="103"/>
      <c r="AA396" s="103"/>
      <c r="AB396" s="103"/>
      <c r="AC396" s="103"/>
      <c r="AD396" s="103"/>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row>
    <row r="397" spans="1:59" x14ac:dyDescent="0.2">
      <c r="A397" s="2"/>
      <c r="B397" s="2"/>
      <c r="C397" s="2"/>
      <c r="D397" s="2"/>
      <c r="E397" s="2"/>
      <c r="F397" s="2"/>
      <c r="G397" s="2"/>
      <c r="H397" s="2"/>
      <c r="I397" s="2"/>
      <c r="J397" s="2"/>
      <c r="K397" s="103"/>
      <c r="L397" s="103"/>
      <c r="M397" s="103"/>
      <c r="N397" s="103"/>
      <c r="O397" s="103"/>
      <c r="P397" s="103"/>
      <c r="Q397" s="103"/>
      <c r="R397" s="103"/>
      <c r="S397" s="103"/>
      <c r="T397" s="103"/>
      <c r="U397" s="103"/>
      <c r="V397" s="103"/>
      <c r="W397" s="103"/>
      <c r="X397" s="103"/>
      <c r="Y397" s="103"/>
      <c r="Z397" s="103"/>
      <c r="AA397" s="103"/>
      <c r="AB397" s="103"/>
      <c r="AC397" s="103"/>
      <c r="AD397" s="103"/>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row>
    <row r="398" spans="1:59" x14ac:dyDescent="0.2">
      <c r="A398" s="2"/>
      <c r="B398" s="2"/>
      <c r="C398" s="2"/>
      <c r="D398" s="2"/>
      <c r="E398" s="2"/>
      <c r="F398" s="2"/>
      <c r="G398" s="2"/>
      <c r="H398" s="2"/>
      <c r="I398" s="2"/>
      <c r="J398" s="2"/>
      <c r="K398" s="103"/>
      <c r="L398" s="103"/>
      <c r="M398" s="103"/>
      <c r="N398" s="103"/>
      <c r="O398" s="103"/>
      <c r="P398" s="103"/>
      <c r="Q398" s="103"/>
      <c r="R398" s="103"/>
      <c r="S398" s="103"/>
      <c r="T398" s="103"/>
      <c r="U398" s="103"/>
      <c r="V398" s="103"/>
      <c r="W398" s="103"/>
      <c r="X398" s="103"/>
      <c r="Y398" s="103"/>
      <c r="Z398" s="103"/>
      <c r="AA398" s="103"/>
      <c r="AB398" s="103"/>
      <c r="AC398" s="103"/>
      <c r="AD398" s="103"/>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row>
    <row r="399" spans="1:59" x14ac:dyDescent="0.2">
      <c r="A399" s="2"/>
      <c r="B399" s="2"/>
      <c r="C399" s="2"/>
      <c r="D399" s="2"/>
      <c r="E399" s="2"/>
      <c r="F399" s="2"/>
      <c r="G399" s="2"/>
      <c r="H399" s="2"/>
      <c r="I399" s="2"/>
      <c r="J399" s="2"/>
      <c r="K399" s="103"/>
      <c r="L399" s="103"/>
      <c r="M399" s="103"/>
      <c r="N399" s="103"/>
      <c r="O399" s="103"/>
      <c r="P399" s="103"/>
      <c r="Q399" s="103"/>
      <c r="R399" s="103"/>
      <c r="S399" s="103"/>
      <c r="T399" s="103"/>
      <c r="U399" s="103"/>
      <c r="V399" s="103"/>
      <c r="W399" s="103"/>
      <c r="X399" s="103"/>
      <c r="Y399" s="103"/>
      <c r="Z399" s="103"/>
      <c r="AA399" s="103"/>
      <c r="AB399" s="103"/>
      <c r="AC399" s="103"/>
      <c r="AD399" s="103"/>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row>
    <row r="400" spans="1:59" x14ac:dyDescent="0.2">
      <c r="A400" s="2"/>
      <c r="B400" s="2"/>
      <c r="C400" s="2"/>
      <c r="D400" s="2"/>
      <c r="E400" s="2"/>
      <c r="F400" s="2"/>
      <c r="G400" s="2"/>
      <c r="H400" s="2"/>
      <c r="I400" s="2"/>
      <c r="J400" s="2"/>
      <c r="K400" s="103"/>
      <c r="L400" s="103"/>
      <c r="M400" s="103"/>
      <c r="N400" s="103"/>
      <c r="O400" s="103"/>
      <c r="P400" s="103"/>
      <c r="Q400" s="103"/>
      <c r="R400" s="103"/>
      <c r="S400" s="103"/>
      <c r="T400" s="103"/>
      <c r="U400" s="103"/>
      <c r="V400" s="103"/>
      <c r="W400" s="103"/>
      <c r="X400" s="103"/>
      <c r="Y400" s="103"/>
      <c r="Z400" s="103"/>
      <c r="AA400" s="103"/>
      <c r="AB400" s="103"/>
      <c r="AC400" s="103"/>
      <c r="AD400" s="103"/>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row>
    <row r="401" spans="1:59" x14ac:dyDescent="0.2">
      <c r="A401" s="2"/>
      <c r="B401" s="2"/>
      <c r="C401" s="2"/>
      <c r="D401" s="2"/>
      <c r="E401" s="2"/>
      <c r="F401" s="2"/>
      <c r="G401" s="2"/>
      <c r="H401" s="2"/>
      <c r="I401" s="2"/>
      <c r="J401" s="2"/>
      <c r="K401" s="103"/>
      <c r="L401" s="103"/>
      <c r="M401" s="103"/>
      <c r="N401" s="103"/>
      <c r="O401" s="103"/>
      <c r="P401" s="103"/>
      <c r="Q401" s="103"/>
      <c r="R401" s="103"/>
      <c r="S401" s="103"/>
      <c r="T401" s="103"/>
      <c r="U401" s="103"/>
      <c r="V401" s="103"/>
      <c r="W401" s="103"/>
      <c r="X401" s="103"/>
      <c r="Y401" s="103"/>
      <c r="Z401" s="103"/>
      <c r="AA401" s="103"/>
      <c r="AB401" s="103"/>
      <c r="AC401" s="103"/>
      <c r="AD401" s="103"/>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row>
    <row r="402" spans="1:59" x14ac:dyDescent="0.2">
      <c r="A402" s="2"/>
      <c r="B402" s="2"/>
      <c r="C402" s="2"/>
      <c r="D402" s="2"/>
      <c r="E402" s="2"/>
      <c r="F402" s="2"/>
      <c r="G402" s="2"/>
      <c r="H402" s="2"/>
      <c r="I402" s="2"/>
      <c r="J402" s="2"/>
      <c r="K402" s="103"/>
      <c r="L402" s="103"/>
      <c r="M402" s="103"/>
      <c r="N402" s="103"/>
      <c r="O402" s="103"/>
      <c r="P402" s="103"/>
      <c r="Q402" s="103"/>
      <c r="R402" s="103"/>
      <c r="S402" s="103"/>
      <c r="T402" s="103"/>
      <c r="U402" s="103"/>
      <c r="V402" s="103"/>
      <c r="W402" s="103"/>
      <c r="X402" s="103"/>
      <c r="Y402" s="103"/>
      <c r="Z402" s="103"/>
      <c r="AA402" s="103"/>
      <c r="AB402" s="103"/>
      <c r="AC402" s="103"/>
      <c r="AD402" s="103"/>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row>
    <row r="403" spans="1:59" x14ac:dyDescent="0.2">
      <c r="A403" s="2"/>
      <c r="B403" s="2"/>
      <c r="C403" s="2"/>
      <c r="D403" s="2"/>
      <c r="E403" s="2"/>
      <c r="F403" s="2"/>
      <c r="G403" s="2"/>
      <c r="H403" s="2"/>
      <c r="I403" s="2"/>
      <c r="J403" s="2"/>
      <c r="K403" s="103"/>
      <c r="L403" s="103"/>
      <c r="M403" s="103"/>
      <c r="N403" s="103"/>
      <c r="O403" s="103"/>
      <c r="P403" s="103"/>
      <c r="Q403" s="103"/>
      <c r="R403" s="103"/>
      <c r="S403" s="103"/>
      <c r="T403" s="103"/>
      <c r="U403" s="103"/>
      <c r="V403" s="103"/>
      <c r="W403" s="103"/>
      <c r="X403" s="103"/>
      <c r="Y403" s="103"/>
      <c r="Z403" s="103"/>
      <c r="AA403" s="103"/>
      <c r="AB403" s="103"/>
      <c r="AC403" s="103"/>
      <c r="AD403" s="103"/>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row>
    <row r="404" spans="1:59" x14ac:dyDescent="0.2">
      <c r="A404" s="2"/>
      <c r="B404" s="2"/>
      <c r="C404" s="2"/>
      <c r="D404" s="2"/>
      <c r="E404" s="2"/>
      <c r="F404" s="2"/>
      <c r="G404" s="2"/>
      <c r="H404" s="2"/>
      <c r="I404" s="2"/>
      <c r="J404" s="2"/>
      <c r="K404" s="103"/>
      <c r="L404" s="103"/>
      <c r="M404" s="103"/>
      <c r="N404" s="103"/>
      <c r="O404" s="103"/>
      <c r="P404" s="103"/>
      <c r="Q404" s="103"/>
      <c r="R404" s="103"/>
      <c r="S404" s="103"/>
      <c r="T404" s="103"/>
      <c r="U404" s="103"/>
      <c r="V404" s="103"/>
      <c r="W404" s="103"/>
      <c r="X404" s="103"/>
      <c r="Y404" s="103"/>
      <c r="Z404" s="103"/>
      <c r="AA404" s="103"/>
      <c r="AB404" s="103"/>
      <c r="AC404" s="103"/>
      <c r="AD404" s="103"/>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row>
    <row r="405" spans="1:59" x14ac:dyDescent="0.2">
      <c r="A405" s="2"/>
      <c r="B405" s="2"/>
      <c r="C405" s="2"/>
      <c r="D405" s="2"/>
      <c r="E405" s="2"/>
      <c r="F405" s="2"/>
      <c r="G405" s="2"/>
      <c r="H405" s="2"/>
      <c r="I405" s="2"/>
      <c r="J405" s="2"/>
      <c r="K405" s="103"/>
      <c r="L405" s="103"/>
      <c r="M405" s="103"/>
      <c r="N405" s="103"/>
      <c r="O405" s="103"/>
      <c r="P405" s="103"/>
      <c r="Q405" s="103"/>
      <c r="R405" s="103"/>
      <c r="S405" s="103"/>
      <c r="T405" s="103"/>
      <c r="U405" s="103"/>
      <c r="V405" s="103"/>
      <c r="W405" s="103"/>
      <c r="X405" s="103"/>
      <c r="Y405" s="103"/>
      <c r="Z405" s="103"/>
      <c r="AA405" s="103"/>
      <c r="AB405" s="103"/>
      <c r="AC405" s="103"/>
      <c r="AD405" s="103"/>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row>
    <row r="406" spans="1:59" x14ac:dyDescent="0.2">
      <c r="A406" s="2"/>
      <c r="B406" s="2"/>
      <c r="C406" s="2"/>
      <c r="D406" s="2"/>
      <c r="E406" s="2"/>
      <c r="F406" s="2"/>
      <c r="G406" s="2"/>
      <c r="H406" s="2"/>
      <c r="I406" s="2"/>
      <c r="J406" s="2"/>
      <c r="K406" s="103"/>
      <c r="L406" s="103"/>
      <c r="M406" s="103"/>
      <c r="N406" s="103"/>
      <c r="O406" s="103"/>
      <c r="P406" s="103"/>
      <c r="Q406" s="103"/>
      <c r="R406" s="103"/>
      <c r="S406" s="103"/>
      <c r="T406" s="103"/>
      <c r="U406" s="103"/>
      <c r="V406" s="103"/>
      <c r="W406" s="103"/>
      <c r="X406" s="103"/>
      <c r="Y406" s="103"/>
      <c r="Z406" s="103"/>
      <c r="AA406" s="103"/>
      <c r="AB406" s="103"/>
      <c r="AC406" s="103"/>
      <c r="AD406" s="103"/>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row>
    <row r="407" spans="1:59" x14ac:dyDescent="0.2">
      <c r="A407" s="2"/>
      <c r="B407" s="2"/>
      <c r="C407" s="2"/>
      <c r="D407" s="2"/>
      <c r="E407" s="2"/>
      <c r="F407" s="2"/>
      <c r="G407" s="2"/>
      <c r="H407" s="2"/>
      <c r="I407" s="2"/>
      <c r="J407" s="2"/>
      <c r="K407" s="103"/>
      <c r="L407" s="103"/>
      <c r="M407" s="103"/>
      <c r="N407" s="103"/>
      <c r="O407" s="103"/>
      <c r="P407" s="103"/>
      <c r="Q407" s="103"/>
      <c r="R407" s="103"/>
      <c r="S407" s="103"/>
      <c r="T407" s="103"/>
      <c r="U407" s="103"/>
      <c r="V407" s="103"/>
      <c r="W407" s="103"/>
      <c r="X407" s="103"/>
      <c r="Y407" s="103"/>
      <c r="Z407" s="103"/>
      <c r="AA407" s="103"/>
      <c r="AB407" s="103"/>
      <c r="AC407" s="103"/>
      <c r="AD407" s="103"/>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row>
    <row r="408" spans="1:59" x14ac:dyDescent="0.2">
      <c r="A408" s="2"/>
      <c r="B408" s="2"/>
      <c r="C408" s="2"/>
      <c r="D408" s="2"/>
      <c r="E408" s="2"/>
      <c r="F408" s="2"/>
      <c r="G408" s="2"/>
      <c r="H408" s="2"/>
      <c r="I408" s="2"/>
      <c r="J408" s="2"/>
      <c r="K408" s="103"/>
      <c r="L408" s="103"/>
      <c r="M408" s="103"/>
      <c r="N408" s="103"/>
      <c r="O408" s="103"/>
      <c r="P408" s="103"/>
      <c r="Q408" s="103"/>
      <c r="R408" s="103"/>
      <c r="S408" s="103"/>
      <c r="T408" s="103"/>
      <c r="U408" s="103"/>
      <c r="V408" s="103"/>
      <c r="W408" s="103"/>
      <c r="X408" s="103"/>
      <c r="Y408" s="103"/>
      <c r="Z408" s="103"/>
      <c r="AA408" s="103"/>
      <c r="AB408" s="103"/>
      <c r="AC408" s="103"/>
      <c r="AD408" s="103"/>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row>
    <row r="409" spans="1:59" x14ac:dyDescent="0.2">
      <c r="A409" s="2"/>
      <c r="B409" s="2"/>
      <c r="C409" s="2"/>
      <c r="D409" s="2"/>
      <c r="E409" s="2"/>
      <c r="F409" s="2"/>
      <c r="G409" s="2"/>
      <c r="H409" s="2"/>
      <c r="I409" s="2"/>
      <c r="J409" s="2"/>
      <c r="K409" s="103"/>
      <c r="L409" s="103"/>
      <c r="M409" s="103"/>
      <c r="N409" s="103"/>
      <c r="O409" s="103"/>
      <c r="P409" s="103"/>
      <c r="Q409" s="103"/>
      <c r="R409" s="103"/>
      <c r="S409" s="103"/>
      <c r="T409" s="103"/>
      <c r="U409" s="103"/>
      <c r="V409" s="103"/>
      <c r="W409" s="103"/>
      <c r="X409" s="103"/>
      <c r="Y409" s="103"/>
      <c r="Z409" s="103"/>
      <c r="AA409" s="103"/>
      <c r="AB409" s="103"/>
      <c r="AC409" s="103"/>
      <c r="AD409" s="103"/>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row>
    <row r="410" spans="1:59" x14ac:dyDescent="0.2">
      <c r="A410" s="2"/>
      <c r="B410" s="2"/>
      <c r="C410" s="2"/>
      <c r="D410" s="2"/>
      <c r="E410" s="2"/>
      <c r="F410" s="2"/>
      <c r="G410" s="2"/>
      <c r="H410" s="2"/>
      <c r="I410" s="2"/>
      <c r="J410" s="2"/>
      <c r="K410" s="103"/>
      <c r="L410" s="103"/>
      <c r="M410" s="103"/>
      <c r="N410" s="103"/>
      <c r="O410" s="103"/>
      <c r="P410" s="103"/>
      <c r="Q410" s="103"/>
      <c r="R410" s="103"/>
      <c r="S410" s="103"/>
      <c r="T410" s="103"/>
      <c r="U410" s="103"/>
      <c r="V410" s="103"/>
      <c r="W410" s="103"/>
      <c r="X410" s="103"/>
      <c r="Y410" s="103"/>
      <c r="Z410" s="103"/>
      <c r="AA410" s="103"/>
      <c r="AB410" s="103"/>
      <c r="AC410" s="103"/>
      <c r="AD410" s="103"/>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row>
    <row r="411" spans="1:59" x14ac:dyDescent="0.2">
      <c r="A411" s="2"/>
      <c r="B411" s="2"/>
      <c r="C411" s="2"/>
      <c r="D411" s="2"/>
      <c r="E411" s="2"/>
      <c r="F411" s="2"/>
      <c r="G411" s="2"/>
      <c r="H411" s="2"/>
      <c r="I411" s="2"/>
      <c r="J411" s="2"/>
      <c r="K411" s="103"/>
      <c r="L411" s="103"/>
      <c r="M411" s="103"/>
      <c r="N411" s="103"/>
      <c r="O411" s="103"/>
      <c r="P411" s="103"/>
      <c r="Q411" s="103"/>
      <c r="R411" s="103"/>
      <c r="S411" s="103"/>
      <c r="T411" s="103"/>
      <c r="U411" s="103"/>
      <c r="V411" s="103"/>
      <c r="W411" s="103"/>
      <c r="X411" s="103"/>
      <c r="Y411" s="103"/>
      <c r="Z411" s="103"/>
      <c r="AA411" s="103"/>
      <c r="AB411" s="103"/>
      <c r="AC411" s="103"/>
      <c r="AD411" s="103"/>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row>
    <row r="412" spans="1:59" x14ac:dyDescent="0.2">
      <c r="A412" s="2"/>
      <c r="B412" s="2"/>
      <c r="C412" s="2"/>
      <c r="D412" s="2"/>
      <c r="E412" s="2"/>
      <c r="F412" s="2"/>
      <c r="G412" s="2"/>
      <c r="H412" s="2"/>
      <c r="I412" s="2"/>
      <c r="J412" s="2"/>
      <c r="K412" s="103"/>
      <c r="L412" s="103"/>
      <c r="M412" s="103"/>
      <c r="N412" s="103"/>
      <c r="O412" s="103"/>
      <c r="P412" s="103"/>
      <c r="Q412" s="103"/>
      <c r="R412" s="103"/>
      <c r="S412" s="103"/>
      <c r="T412" s="103"/>
      <c r="U412" s="103"/>
      <c r="V412" s="103"/>
      <c r="W412" s="103"/>
      <c r="X412" s="103"/>
      <c r="Y412" s="103"/>
      <c r="Z412" s="103"/>
      <c r="AA412" s="103"/>
      <c r="AB412" s="103"/>
      <c r="AC412" s="103"/>
      <c r="AD412" s="103"/>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row>
    <row r="413" spans="1:59" x14ac:dyDescent="0.2">
      <c r="A413" s="2"/>
      <c r="B413" s="2"/>
      <c r="C413" s="2"/>
      <c r="D413" s="2"/>
      <c r="E413" s="2"/>
      <c r="F413" s="2"/>
      <c r="G413" s="2"/>
      <c r="H413" s="2"/>
      <c r="I413" s="2"/>
      <c r="J413" s="2"/>
      <c r="K413" s="103"/>
      <c r="L413" s="103"/>
      <c r="M413" s="103"/>
      <c r="N413" s="103"/>
      <c r="O413" s="103"/>
      <c r="P413" s="103"/>
      <c r="Q413" s="103"/>
      <c r="R413" s="103"/>
      <c r="S413" s="103"/>
      <c r="T413" s="103"/>
      <c r="U413" s="103"/>
      <c r="V413" s="103"/>
      <c r="W413" s="103"/>
      <c r="X413" s="103"/>
      <c r="Y413" s="103"/>
      <c r="Z413" s="103"/>
      <c r="AA413" s="103"/>
      <c r="AB413" s="103"/>
      <c r="AC413" s="103"/>
      <c r="AD413" s="103"/>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row>
    <row r="414" spans="1:59" x14ac:dyDescent="0.2">
      <c r="A414" s="2"/>
      <c r="B414" s="2"/>
      <c r="C414" s="2"/>
      <c r="D414" s="2"/>
      <c r="E414" s="2"/>
      <c r="F414" s="2"/>
      <c r="G414" s="2"/>
      <c r="H414" s="2"/>
      <c r="I414" s="2"/>
      <c r="J414" s="2"/>
      <c r="K414" s="103"/>
      <c r="L414" s="103"/>
      <c r="M414" s="103"/>
      <c r="N414" s="103"/>
      <c r="O414" s="103"/>
      <c r="P414" s="103"/>
      <c r="Q414" s="103"/>
      <c r="R414" s="103"/>
      <c r="S414" s="103"/>
      <c r="T414" s="103"/>
      <c r="U414" s="103"/>
      <c r="V414" s="103"/>
      <c r="W414" s="103"/>
      <c r="X414" s="103"/>
      <c r="Y414" s="103"/>
      <c r="Z414" s="103"/>
      <c r="AA414" s="103"/>
      <c r="AB414" s="103"/>
      <c r="AC414" s="103"/>
      <c r="AD414" s="103"/>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row>
    <row r="415" spans="1:59" x14ac:dyDescent="0.2">
      <c r="A415" s="2"/>
      <c r="B415" s="2"/>
      <c r="C415" s="2"/>
      <c r="D415" s="2"/>
      <c r="E415" s="2"/>
      <c r="F415" s="2"/>
      <c r="G415" s="2"/>
      <c r="H415" s="2"/>
      <c r="I415" s="2"/>
      <c r="J415" s="2"/>
      <c r="K415" s="103"/>
      <c r="L415" s="103"/>
      <c r="M415" s="103"/>
      <c r="N415" s="103"/>
      <c r="O415" s="103"/>
      <c r="P415" s="103"/>
      <c r="Q415" s="103"/>
      <c r="R415" s="103"/>
      <c r="S415" s="103"/>
      <c r="T415" s="103"/>
      <c r="U415" s="103"/>
      <c r="V415" s="103"/>
      <c r="W415" s="103"/>
      <c r="X415" s="103"/>
      <c r="Y415" s="103"/>
      <c r="Z415" s="103"/>
      <c r="AA415" s="103"/>
      <c r="AB415" s="103"/>
      <c r="AC415" s="103"/>
      <c r="AD415" s="103"/>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row>
    <row r="416" spans="1:59" x14ac:dyDescent="0.2">
      <c r="A416" s="2"/>
      <c r="B416" s="2"/>
      <c r="C416" s="2"/>
      <c r="D416" s="2"/>
      <c r="E416" s="2"/>
      <c r="F416" s="2"/>
      <c r="G416" s="2"/>
      <c r="H416" s="2"/>
      <c r="I416" s="2"/>
      <c r="J416" s="2"/>
      <c r="K416" s="103"/>
      <c r="L416" s="103"/>
      <c r="M416" s="103"/>
      <c r="N416" s="103"/>
      <c r="O416" s="103"/>
      <c r="P416" s="103"/>
      <c r="Q416" s="103"/>
      <c r="R416" s="103"/>
      <c r="S416" s="103"/>
      <c r="T416" s="103"/>
      <c r="U416" s="103"/>
      <c r="V416" s="103"/>
      <c r="W416" s="103"/>
      <c r="X416" s="103"/>
      <c r="Y416" s="103"/>
      <c r="Z416" s="103"/>
      <c r="AA416" s="103"/>
      <c r="AB416" s="103"/>
      <c r="AC416" s="103"/>
      <c r="AD416" s="103"/>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row>
    <row r="417" spans="1:59" x14ac:dyDescent="0.2">
      <c r="A417" s="2"/>
      <c r="B417" s="2"/>
      <c r="C417" s="2"/>
      <c r="D417" s="2"/>
      <c r="E417" s="2"/>
      <c r="F417" s="2"/>
      <c r="G417" s="2"/>
      <c r="H417" s="2"/>
      <c r="I417" s="2"/>
      <c r="J417" s="2"/>
      <c r="K417" s="103"/>
      <c r="L417" s="103"/>
      <c r="M417" s="103"/>
      <c r="N417" s="103"/>
      <c r="O417" s="103"/>
      <c r="P417" s="103"/>
      <c r="Q417" s="103"/>
      <c r="R417" s="103"/>
      <c r="S417" s="103"/>
      <c r="T417" s="103"/>
      <c r="U417" s="103"/>
      <c r="V417" s="103"/>
      <c r="W417" s="103"/>
      <c r="X417" s="103"/>
      <c r="Y417" s="103"/>
      <c r="Z417" s="103"/>
      <c r="AA417" s="103"/>
      <c r="AB417" s="103"/>
      <c r="AC417" s="103"/>
      <c r="AD417" s="103"/>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row>
    <row r="418" spans="1:59" x14ac:dyDescent="0.2">
      <c r="A418" s="2"/>
      <c r="B418" s="2"/>
      <c r="C418" s="2"/>
      <c r="D418" s="2"/>
      <c r="E418" s="2"/>
      <c r="F418" s="2"/>
      <c r="G418" s="2"/>
      <c r="H418" s="2"/>
      <c r="I418" s="2"/>
      <c r="J418" s="2"/>
      <c r="K418" s="103"/>
      <c r="L418" s="103"/>
      <c r="M418" s="103"/>
      <c r="N418" s="103"/>
      <c r="O418" s="103"/>
      <c r="P418" s="103"/>
      <c r="Q418" s="103"/>
      <c r="R418" s="103"/>
      <c r="S418" s="103"/>
      <c r="T418" s="103"/>
      <c r="U418" s="103"/>
      <c r="V418" s="103"/>
      <c r="W418" s="103"/>
      <c r="X418" s="103"/>
      <c r="Y418" s="103"/>
      <c r="Z418" s="103"/>
      <c r="AA418" s="103"/>
      <c r="AB418" s="103"/>
      <c r="AC418" s="103"/>
      <c r="AD418" s="103"/>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row>
    <row r="419" spans="1:59" x14ac:dyDescent="0.2">
      <c r="A419" s="2"/>
      <c r="B419" s="2"/>
      <c r="C419" s="2"/>
      <c r="D419" s="2"/>
      <c r="E419" s="2"/>
      <c r="F419" s="2"/>
      <c r="G419" s="2"/>
      <c r="H419" s="2"/>
      <c r="I419" s="2"/>
      <c r="J419" s="2"/>
      <c r="K419" s="103"/>
      <c r="L419" s="103"/>
      <c r="M419" s="103"/>
      <c r="N419" s="103"/>
      <c r="O419" s="103"/>
      <c r="P419" s="103"/>
      <c r="Q419" s="103"/>
      <c r="R419" s="103"/>
      <c r="S419" s="103"/>
      <c r="T419" s="103"/>
      <c r="U419" s="103"/>
      <c r="V419" s="103"/>
      <c r="W419" s="103"/>
      <c r="X419" s="103"/>
      <c r="Y419" s="103"/>
      <c r="Z419" s="103"/>
      <c r="AA419" s="103"/>
      <c r="AB419" s="103"/>
      <c r="AC419" s="103"/>
      <c r="AD419" s="103"/>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row>
    <row r="420" spans="1:59" x14ac:dyDescent="0.2">
      <c r="A420" s="2"/>
      <c r="B420" s="2"/>
      <c r="C420" s="2"/>
      <c r="D420" s="2"/>
      <c r="E420" s="2"/>
      <c r="F420" s="2"/>
      <c r="G420" s="2"/>
      <c r="H420" s="2"/>
      <c r="I420" s="2"/>
      <c r="J420" s="2"/>
      <c r="K420" s="103"/>
      <c r="L420" s="103"/>
      <c r="M420" s="103"/>
      <c r="N420" s="103"/>
      <c r="O420" s="103"/>
      <c r="P420" s="103"/>
      <c r="Q420" s="103"/>
      <c r="R420" s="103"/>
      <c r="S420" s="103"/>
      <c r="T420" s="103"/>
      <c r="U420" s="103"/>
      <c r="V420" s="103"/>
      <c r="W420" s="103"/>
      <c r="X420" s="103"/>
      <c r="Y420" s="103"/>
      <c r="Z420" s="103"/>
      <c r="AA420" s="103"/>
      <c r="AB420" s="103"/>
      <c r="AC420" s="103"/>
      <c r="AD420" s="103"/>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row>
    <row r="421" spans="1:59" x14ac:dyDescent="0.2">
      <c r="A421" s="2"/>
      <c r="B421" s="2"/>
      <c r="C421" s="2"/>
      <c r="D421" s="2"/>
      <c r="E421" s="2"/>
      <c r="F421" s="2"/>
      <c r="G421" s="2"/>
      <c r="H421" s="2"/>
      <c r="I421" s="2"/>
      <c r="J421" s="2"/>
      <c r="K421" s="103"/>
      <c r="L421" s="103"/>
      <c r="M421" s="103"/>
      <c r="N421" s="103"/>
      <c r="O421" s="103"/>
      <c r="P421" s="103"/>
      <c r="Q421" s="103"/>
      <c r="R421" s="103"/>
      <c r="S421" s="103"/>
      <c r="T421" s="103"/>
      <c r="U421" s="103"/>
      <c r="V421" s="103"/>
      <c r="W421" s="103"/>
      <c r="X421" s="103"/>
      <c r="Y421" s="103"/>
      <c r="Z421" s="103"/>
      <c r="AA421" s="103"/>
      <c r="AB421" s="103"/>
      <c r="AC421" s="103"/>
      <c r="AD421" s="103"/>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row>
    <row r="422" spans="1:59" x14ac:dyDescent="0.2">
      <c r="A422" s="2"/>
      <c r="B422" s="2"/>
      <c r="C422" s="2"/>
      <c r="D422" s="2"/>
      <c r="E422" s="2"/>
      <c r="F422" s="2"/>
      <c r="G422" s="2"/>
      <c r="H422" s="2"/>
      <c r="I422" s="2"/>
      <c r="J422" s="2"/>
      <c r="K422" s="103"/>
      <c r="L422" s="103"/>
      <c r="M422" s="103"/>
      <c r="N422" s="103"/>
      <c r="O422" s="103"/>
      <c r="P422" s="103"/>
      <c r="Q422" s="103"/>
      <c r="R422" s="103"/>
      <c r="S422" s="103"/>
      <c r="T422" s="103"/>
      <c r="U422" s="103"/>
      <c r="V422" s="103"/>
      <c r="W422" s="103"/>
      <c r="X422" s="103"/>
      <c r="Y422" s="103"/>
      <c r="Z422" s="103"/>
      <c r="AA422" s="103"/>
      <c r="AB422" s="103"/>
      <c r="AC422" s="103"/>
      <c r="AD422" s="103"/>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row>
    <row r="423" spans="1:59" x14ac:dyDescent="0.2">
      <c r="A423" s="2"/>
      <c r="B423" s="2"/>
      <c r="C423" s="2"/>
      <c r="D423" s="2"/>
      <c r="E423" s="2"/>
      <c r="F423" s="2"/>
      <c r="G423" s="2"/>
      <c r="H423" s="2"/>
      <c r="I423" s="2"/>
      <c r="J423" s="2"/>
      <c r="K423" s="103"/>
      <c r="L423" s="103"/>
      <c r="M423" s="103"/>
      <c r="N423" s="103"/>
      <c r="O423" s="103"/>
      <c r="P423" s="103"/>
      <c r="Q423" s="103"/>
      <c r="R423" s="103"/>
      <c r="S423" s="103"/>
      <c r="T423" s="103"/>
      <c r="U423" s="103"/>
      <c r="V423" s="103"/>
      <c r="W423" s="103"/>
      <c r="X423" s="103"/>
      <c r="Y423" s="103"/>
      <c r="Z423" s="103"/>
      <c r="AA423" s="103"/>
      <c r="AB423" s="103"/>
      <c r="AC423" s="103"/>
      <c r="AD423" s="103"/>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row>
    <row r="424" spans="1:59" x14ac:dyDescent="0.2">
      <c r="A424" s="2"/>
      <c r="B424" s="2"/>
      <c r="C424" s="2"/>
      <c r="D424" s="2"/>
      <c r="E424" s="2"/>
      <c r="F424" s="2"/>
      <c r="G424" s="2"/>
      <c r="H424" s="2"/>
      <c r="I424" s="2"/>
      <c r="J424" s="2"/>
      <c r="K424" s="103"/>
      <c r="L424" s="103"/>
      <c r="M424" s="103"/>
      <c r="N424" s="103"/>
      <c r="O424" s="103"/>
      <c r="P424" s="103"/>
      <c r="Q424" s="103"/>
      <c r="R424" s="103"/>
      <c r="S424" s="103"/>
      <c r="T424" s="103"/>
      <c r="U424" s="103"/>
      <c r="V424" s="103"/>
      <c r="W424" s="103"/>
      <c r="X424" s="103"/>
      <c r="Y424" s="103"/>
      <c r="Z424" s="103"/>
      <c r="AA424" s="103"/>
      <c r="AB424" s="103"/>
      <c r="AC424" s="103"/>
      <c r="AD424" s="103"/>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row>
    <row r="425" spans="1:59" x14ac:dyDescent="0.2">
      <c r="A425" s="2"/>
      <c r="B425" s="2"/>
      <c r="C425" s="2"/>
      <c r="D425" s="2"/>
      <c r="E425" s="2"/>
      <c r="F425" s="2"/>
      <c r="G425" s="2"/>
      <c r="H425" s="2"/>
      <c r="I425" s="2"/>
      <c r="J425" s="2"/>
      <c r="K425" s="103"/>
      <c r="L425" s="103"/>
      <c r="M425" s="103"/>
      <c r="N425" s="103"/>
      <c r="O425" s="103"/>
      <c r="P425" s="103"/>
      <c r="Q425" s="103"/>
      <c r="R425" s="103"/>
      <c r="S425" s="103"/>
      <c r="T425" s="103"/>
      <c r="U425" s="103"/>
      <c r="V425" s="103"/>
      <c r="W425" s="103"/>
      <c r="X425" s="103"/>
      <c r="Y425" s="103"/>
      <c r="Z425" s="103"/>
      <c r="AA425" s="103"/>
      <c r="AB425" s="103"/>
      <c r="AC425" s="103"/>
      <c r="AD425" s="103"/>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row>
    <row r="426" spans="1:59" x14ac:dyDescent="0.2">
      <c r="A426" s="2"/>
      <c r="B426" s="2"/>
      <c r="C426" s="2"/>
      <c r="D426" s="2"/>
      <c r="E426" s="2"/>
      <c r="F426" s="2"/>
      <c r="G426" s="2"/>
      <c r="H426" s="2"/>
      <c r="I426" s="2"/>
      <c r="J426" s="2"/>
      <c r="K426" s="103"/>
      <c r="L426" s="103"/>
      <c r="M426" s="103"/>
      <c r="N426" s="103"/>
      <c r="O426" s="103"/>
      <c r="P426" s="103"/>
      <c r="Q426" s="103"/>
      <c r="R426" s="103"/>
      <c r="S426" s="103"/>
      <c r="T426" s="103"/>
      <c r="U426" s="103"/>
      <c r="V426" s="103"/>
      <c r="W426" s="103"/>
      <c r="X426" s="103"/>
      <c r="Y426" s="103"/>
      <c r="Z426" s="103"/>
      <c r="AA426" s="103"/>
      <c r="AB426" s="103"/>
      <c r="AC426" s="103"/>
      <c r="AD426" s="103"/>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row>
    <row r="427" spans="1:59" x14ac:dyDescent="0.2">
      <c r="A427" s="2"/>
      <c r="B427" s="2"/>
      <c r="C427" s="2"/>
      <c r="D427" s="2"/>
      <c r="E427" s="2"/>
      <c r="F427" s="2"/>
      <c r="G427" s="2"/>
      <c r="H427" s="2"/>
      <c r="I427" s="2"/>
      <c r="J427" s="2"/>
      <c r="K427" s="103"/>
      <c r="L427" s="103"/>
      <c r="M427" s="103"/>
      <c r="N427" s="103"/>
      <c r="O427" s="103"/>
      <c r="P427" s="103"/>
      <c r="Q427" s="103"/>
      <c r="R427" s="103"/>
      <c r="S427" s="103"/>
      <c r="T427" s="103"/>
      <c r="U427" s="103"/>
      <c r="V427" s="103"/>
      <c r="W427" s="103"/>
      <c r="X427" s="103"/>
      <c r="Y427" s="103"/>
      <c r="Z427" s="103"/>
      <c r="AA427" s="103"/>
      <c r="AB427" s="103"/>
      <c r="AC427" s="103"/>
      <c r="AD427" s="103"/>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row>
    <row r="428" spans="1:59" x14ac:dyDescent="0.2">
      <c r="A428" s="2"/>
      <c r="B428" s="2"/>
      <c r="C428" s="2"/>
      <c r="D428" s="2"/>
      <c r="E428" s="2"/>
      <c r="F428" s="2"/>
      <c r="G428" s="2"/>
      <c r="H428" s="2"/>
      <c r="I428" s="2"/>
      <c r="J428" s="2"/>
      <c r="K428" s="103"/>
      <c r="L428" s="103"/>
      <c r="M428" s="103"/>
      <c r="N428" s="103"/>
      <c r="O428" s="103"/>
      <c r="P428" s="103"/>
      <c r="Q428" s="103"/>
      <c r="R428" s="103"/>
      <c r="S428" s="103"/>
      <c r="T428" s="103"/>
      <c r="U428" s="103"/>
      <c r="V428" s="103"/>
      <c r="W428" s="103"/>
      <c r="X428" s="103"/>
      <c r="Y428" s="103"/>
      <c r="Z428" s="103"/>
      <c r="AA428" s="103"/>
      <c r="AB428" s="103"/>
      <c r="AC428" s="103"/>
      <c r="AD428" s="103"/>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row>
    <row r="429" spans="1:59" x14ac:dyDescent="0.2">
      <c r="A429" s="2"/>
      <c r="B429" s="2"/>
      <c r="C429" s="2"/>
      <c r="D429" s="2"/>
      <c r="E429" s="2"/>
      <c r="F429" s="2"/>
      <c r="G429" s="2"/>
      <c r="H429" s="2"/>
      <c r="I429" s="2"/>
      <c r="J429" s="2"/>
      <c r="K429" s="103"/>
      <c r="L429" s="103"/>
      <c r="M429" s="103"/>
      <c r="N429" s="103"/>
      <c r="O429" s="103"/>
      <c r="P429" s="103"/>
      <c r="Q429" s="103"/>
      <c r="R429" s="103"/>
      <c r="S429" s="103"/>
      <c r="T429" s="103"/>
      <c r="U429" s="103"/>
      <c r="V429" s="103"/>
      <c r="W429" s="103"/>
      <c r="X429" s="103"/>
      <c r="Y429" s="103"/>
      <c r="Z429" s="103"/>
      <c r="AA429" s="103"/>
      <c r="AB429" s="103"/>
      <c r="AC429" s="103"/>
      <c r="AD429" s="103"/>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row>
    <row r="430" spans="1:59" x14ac:dyDescent="0.2">
      <c r="A430" s="2"/>
      <c r="B430" s="2"/>
      <c r="C430" s="2"/>
      <c r="D430" s="2"/>
      <c r="E430" s="2"/>
      <c r="F430" s="2"/>
      <c r="G430" s="2"/>
      <c r="H430" s="2"/>
      <c r="I430" s="2"/>
      <c r="J430" s="2"/>
      <c r="K430" s="103"/>
      <c r="L430" s="103"/>
      <c r="M430" s="103"/>
      <c r="N430" s="103"/>
      <c r="O430" s="103"/>
      <c r="P430" s="103"/>
      <c r="Q430" s="103"/>
      <c r="R430" s="103"/>
      <c r="S430" s="103"/>
      <c r="T430" s="103"/>
      <c r="U430" s="103"/>
      <c r="V430" s="103"/>
      <c r="W430" s="103"/>
      <c r="X430" s="103"/>
      <c r="Y430" s="103"/>
      <c r="Z430" s="103"/>
      <c r="AA430" s="103"/>
      <c r="AB430" s="103"/>
      <c r="AC430" s="103"/>
      <c r="AD430" s="103"/>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row>
    <row r="431" spans="1:59" x14ac:dyDescent="0.2">
      <c r="A431" s="2"/>
      <c r="B431" s="2"/>
      <c r="C431" s="2"/>
      <c r="D431" s="2"/>
      <c r="E431" s="2"/>
      <c r="F431" s="2"/>
      <c r="G431" s="2"/>
      <c r="H431" s="2"/>
      <c r="I431" s="2"/>
      <c r="J431" s="2"/>
      <c r="K431" s="103"/>
      <c r="L431" s="103"/>
      <c r="M431" s="103"/>
      <c r="N431" s="103"/>
      <c r="O431" s="103"/>
      <c r="P431" s="103"/>
      <c r="Q431" s="103"/>
      <c r="R431" s="103"/>
      <c r="S431" s="103"/>
      <c r="T431" s="103"/>
      <c r="U431" s="103"/>
      <c r="V431" s="103"/>
      <c r="W431" s="103"/>
      <c r="X431" s="103"/>
      <c r="Y431" s="103"/>
      <c r="Z431" s="103"/>
      <c r="AA431" s="103"/>
      <c r="AB431" s="103"/>
      <c r="AC431" s="103"/>
      <c r="AD431" s="103"/>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row>
    <row r="432" spans="1:59" x14ac:dyDescent="0.2">
      <c r="A432" s="2"/>
      <c r="B432" s="2"/>
      <c r="C432" s="2"/>
      <c r="D432" s="2"/>
      <c r="E432" s="2"/>
      <c r="F432" s="2"/>
      <c r="G432" s="2"/>
      <c r="H432" s="2"/>
      <c r="I432" s="2"/>
      <c r="J432" s="2"/>
      <c r="K432" s="103"/>
      <c r="L432" s="103"/>
      <c r="M432" s="103"/>
      <c r="N432" s="103"/>
      <c r="O432" s="103"/>
      <c r="P432" s="103"/>
      <c r="Q432" s="103"/>
      <c r="R432" s="103"/>
      <c r="S432" s="103"/>
      <c r="T432" s="103"/>
      <c r="U432" s="103"/>
      <c r="V432" s="103"/>
      <c r="W432" s="103"/>
      <c r="X432" s="103"/>
      <c r="Y432" s="103"/>
      <c r="Z432" s="103"/>
      <c r="AA432" s="103"/>
      <c r="AB432" s="103"/>
      <c r="AC432" s="103"/>
      <c r="AD432" s="103"/>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row>
    <row r="433" spans="1:59" x14ac:dyDescent="0.2">
      <c r="A433" s="2"/>
      <c r="B433" s="2"/>
      <c r="C433" s="2"/>
      <c r="D433" s="2"/>
      <c r="E433" s="2"/>
      <c r="F433" s="2"/>
      <c r="G433" s="2"/>
      <c r="H433" s="2"/>
      <c r="I433" s="2"/>
      <c r="J433" s="2"/>
      <c r="K433" s="103"/>
      <c r="L433" s="103"/>
      <c r="M433" s="103"/>
      <c r="N433" s="103"/>
      <c r="O433" s="103"/>
      <c r="P433" s="103"/>
      <c r="Q433" s="103"/>
      <c r="R433" s="103"/>
      <c r="S433" s="103"/>
      <c r="T433" s="103"/>
      <c r="U433" s="103"/>
      <c r="V433" s="103"/>
      <c r="W433" s="103"/>
      <c r="X433" s="103"/>
      <c r="Y433" s="103"/>
      <c r="Z433" s="103"/>
      <c r="AA433" s="103"/>
      <c r="AB433" s="103"/>
      <c r="AC433" s="103"/>
      <c r="AD433" s="103"/>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row>
    <row r="434" spans="1:59" x14ac:dyDescent="0.2">
      <c r="A434" s="2"/>
      <c r="B434" s="2"/>
      <c r="C434" s="2"/>
      <c r="D434" s="2"/>
      <c r="E434" s="2"/>
      <c r="F434" s="2"/>
      <c r="G434" s="2"/>
      <c r="H434" s="2"/>
      <c r="I434" s="2"/>
      <c r="J434" s="2"/>
      <c r="K434" s="103"/>
      <c r="L434" s="103"/>
      <c r="M434" s="103"/>
      <c r="N434" s="103"/>
      <c r="O434" s="103"/>
      <c r="P434" s="103"/>
      <c r="Q434" s="103"/>
      <c r="R434" s="103"/>
      <c r="S434" s="103"/>
      <c r="T434" s="103"/>
      <c r="U434" s="103"/>
      <c r="V434" s="103"/>
      <c r="W434" s="103"/>
      <c r="X434" s="103"/>
      <c r="Y434" s="103"/>
      <c r="Z434" s="103"/>
      <c r="AA434" s="103"/>
      <c r="AB434" s="103"/>
      <c r="AC434" s="103"/>
      <c r="AD434" s="103"/>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row>
    <row r="435" spans="1:59" x14ac:dyDescent="0.2">
      <c r="A435" s="2"/>
      <c r="B435" s="2"/>
      <c r="C435" s="2"/>
      <c r="D435" s="2"/>
      <c r="E435" s="2"/>
      <c r="F435" s="2"/>
      <c r="G435" s="2"/>
      <c r="H435" s="2"/>
      <c r="I435" s="2"/>
      <c r="J435" s="2"/>
      <c r="K435" s="103"/>
      <c r="L435" s="103"/>
      <c r="M435" s="103"/>
      <c r="N435" s="103"/>
      <c r="O435" s="103"/>
      <c r="P435" s="103"/>
      <c r="Q435" s="103"/>
      <c r="R435" s="103"/>
      <c r="S435" s="103"/>
      <c r="T435" s="103"/>
      <c r="U435" s="103"/>
      <c r="V435" s="103"/>
      <c r="W435" s="103"/>
      <c r="X435" s="103"/>
      <c r="Y435" s="103"/>
      <c r="Z435" s="103"/>
      <c r="AA435" s="103"/>
      <c r="AB435" s="103"/>
      <c r="AC435" s="103"/>
      <c r="AD435" s="103"/>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row>
    <row r="436" spans="1:59" x14ac:dyDescent="0.2">
      <c r="A436" s="2"/>
      <c r="B436" s="2"/>
      <c r="C436" s="2"/>
      <c r="D436" s="2"/>
      <c r="E436" s="2"/>
      <c r="F436" s="2"/>
      <c r="G436" s="2"/>
      <c r="H436" s="2"/>
      <c r="I436" s="2"/>
      <c r="J436" s="2"/>
      <c r="K436" s="103"/>
      <c r="L436" s="103"/>
      <c r="M436" s="103"/>
      <c r="N436" s="103"/>
      <c r="O436" s="103"/>
      <c r="P436" s="103"/>
      <c r="Q436" s="103"/>
      <c r="R436" s="103"/>
      <c r="S436" s="103"/>
      <c r="T436" s="103"/>
      <c r="U436" s="103"/>
      <c r="V436" s="103"/>
      <c r="W436" s="103"/>
      <c r="X436" s="103"/>
      <c r="Y436" s="103"/>
      <c r="Z436" s="103"/>
      <c r="AA436" s="103"/>
      <c r="AB436" s="103"/>
      <c r="AC436" s="103"/>
      <c r="AD436" s="103"/>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row>
    <row r="437" spans="1:59" x14ac:dyDescent="0.2">
      <c r="A437" s="2"/>
      <c r="B437" s="2"/>
      <c r="C437" s="2"/>
      <c r="D437" s="2"/>
      <c r="E437" s="2"/>
      <c r="F437" s="2"/>
      <c r="G437" s="2"/>
      <c r="H437" s="2"/>
      <c r="I437" s="2"/>
      <c r="J437" s="2"/>
      <c r="K437" s="103"/>
      <c r="L437" s="103"/>
      <c r="M437" s="103"/>
      <c r="N437" s="103"/>
      <c r="O437" s="103"/>
      <c r="P437" s="103"/>
      <c r="Q437" s="103"/>
      <c r="R437" s="103"/>
      <c r="S437" s="103"/>
      <c r="T437" s="103"/>
      <c r="U437" s="103"/>
      <c r="V437" s="103"/>
      <c r="W437" s="103"/>
      <c r="X437" s="103"/>
      <c r="Y437" s="103"/>
      <c r="Z437" s="103"/>
      <c r="AA437" s="103"/>
      <c r="AB437" s="103"/>
      <c r="AC437" s="103"/>
      <c r="AD437" s="103"/>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row>
    <row r="438" spans="1:59" x14ac:dyDescent="0.2">
      <c r="A438" s="2"/>
      <c r="B438" s="2"/>
      <c r="C438" s="2"/>
      <c r="D438" s="2"/>
      <c r="E438" s="2"/>
      <c r="F438" s="2"/>
      <c r="G438" s="2"/>
      <c r="H438" s="2"/>
      <c r="I438" s="2"/>
      <c r="J438" s="2"/>
      <c r="K438" s="103"/>
      <c r="L438" s="103"/>
      <c r="M438" s="103"/>
      <c r="N438" s="103"/>
      <c r="O438" s="103"/>
      <c r="P438" s="103"/>
      <c r="Q438" s="103"/>
      <c r="R438" s="103"/>
      <c r="S438" s="103"/>
      <c r="T438" s="103"/>
      <c r="U438" s="103"/>
      <c r="V438" s="103"/>
      <c r="W438" s="103"/>
      <c r="X438" s="103"/>
      <c r="Y438" s="103"/>
      <c r="Z438" s="103"/>
      <c r="AA438" s="103"/>
      <c r="AB438" s="103"/>
      <c r="AC438" s="103"/>
      <c r="AD438" s="103"/>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row>
    <row r="439" spans="1:59" x14ac:dyDescent="0.2">
      <c r="A439" s="2"/>
      <c r="B439" s="2"/>
      <c r="C439" s="2"/>
      <c r="D439" s="2"/>
      <c r="E439" s="2"/>
      <c r="F439" s="2"/>
      <c r="G439" s="2"/>
      <c r="H439" s="2"/>
      <c r="I439" s="2"/>
      <c r="J439" s="2"/>
      <c r="K439" s="103"/>
      <c r="L439" s="103"/>
      <c r="M439" s="103"/>
      <c r="N439" s="103"/>
      <c r="O439" s="103"/>
      <c r="P439" s="103"/>
      <c r="Q439" s="103"/>
      <c r="R439" s="103"/>
      <c r="S439" s="103"/>
      <c r="T439" s="103"/>
      <c r="U439" s="103"/>
      <c r="V439" s="103"/>
      <c r="W439" s="103"/>
      <c r="X439" s="103"/>
      <c r="Y439" s="103"/>
      <c r="Z439" s="103"/>
      <c r="AA439" s="103"/>
      <c r="AB439" s="103"/>
      <c r="AC439" s="103"/>
      <c r="AD439" s="103"/>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row>
    <row r="440" spans="1:59" x14ac:dyDescent="0.2">
      <c r="A440" s="2"/>
      <c r="B440" s="2"/>
      <c r="C440" s="2"/>
      <c r="D440" s="2"/>
      <c r="E440" s="2"/>
      <c r="F440" s="2"/>
      <c r="G440" s="2"/>
      <c r="H440" s="2"/>
      <c r="I440" s="2"/>
      <c r="J440" s="2"/>
      <c r="K440" s="103"/>
      <c r="L440" s="103"/>
      <c r="M440" s="103"/>
      <c r="N440" s="103"/>
      <c r="O440" s="103"/>
      <c r="P440" s="103"/>
      <c r="Q440" s="103"/>
      <c r="R440" s="103"/>
      <c r="S440" s="103"/>
      <c r="T440" s="103"/>
      <c r="U440" s="103"/>
      <c r="V440" s="103"/>
      <c r="W440" s="103"/>
      <c r="X440" s="103"/>
      <c r="Y440" s="103"/>
      <c r="Z440" s="103"/>
      <c r="AA440" s="103"/>
      <c r="AB440" s="103"/>
      <c r="AC440" s="103"/>
      <c r="AD440" s="103"/>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row>
    <row r="441" spans="1:59" x14ac:dyDescent="0.2">
      <c r="A441" s="2"/>
      <c r="B441" s="2"/>
      <c r="C441" s="2"/>
      <c r="D441" s="2"/>
      <c r="E441" s="2"/>
      <c r="F441" s="2"/>
      <c r="G441" s="2"/>
      <c r="H441" s="2"/>
      <c r="I441" s="2"/>
      <c r="J441" s="2"/>
      <c r="K441" s="103"/>
      <c r="L441" s="103"/>
      <c r="M441" s="103"/>
      <c r="N441" s="103"/>
      <c r="O441" s="103"/>
      <c r="P441" s="103"/>
      <c r="Q441" s="103"/>
      <c r="R441" s="103"/>
      <c r="S441" s="103"/>
      <c r="T441" s="103"/>
      <c r="U441" s="103"/>
      <c r="V441" s="103"/>
      <c r="W441" s="103"/>
      <c r="X441" s="103"/>
      <c r="Y441" s="103"/>
      <c r="Z441" s="103"/>
      <c r="AA441" s="103"/>
      <c r="AB441" s="103"/>
      <c r="AC441" s="103"/>
      <c r="AD441" s="103"/>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row>
    <row r="442" spans="1:59" x14ac:dyDescent="0.2">
      <c r="A442" s="2"/>
      <c r="B442" s="2"/>
      <c r="C442" s="2"/>
      <c r="D442" s="2"/>
      <c r="E442" s="2"/>
      <c r="F442" s="2"/>
      <c r="G442" s="2"/>
      <c r="H442" s="2"/>
      <c r="I442" s="2"/>
      <c r="J442" s="2"/>
      <c r="K442" s="103"/>
      <c r="L442" s="103"/>
      <c r="M442" s="103"/>
      <c r="N442" s="103"/>
      <c r="O442" s="103"/>
      <c r="P442" s="103"/>
      <c r="Q442" s="103"/>
      <c r="R442" s="103"/>
      <c r="S442" s="103"/>
      <c r="T442" s="103"/>
      <c r="U442" s="103"/>
      <c r="V442" s="103"/>
      <c r="W442" s="103"/>
      <c r="X442" s="103"/>
      <c r="Y442" s="103"/>
      <c r="Z442" s="103"/>
      <c r="AA442" s="103"/>
      <c r="AB442" s="103"/>
      <c r="AC442" s="103"/>
      <c r="AD442" s="103"/>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row>
    <row r="443" spans="1:59" x14ac:dyDescent="0.2">
      <c r="A443" s="2"/>
      <c r="B443" s="2"/>
      <c r="C443" s="2"/>
      <c r="D443" s="2"/>
      <c r="E443" s="2"/>
      <c r="F443" s="2"/>
      <c r="G443" s="2"/>
      <c r="H443" s="2"/>
      <c r="I443" s="2"/>
      <c r="J443" s="2"/>
      <c r="K443" s="103"/>
      <c r="L443" s="103"/>
      <c r="M443" s="103"/>
      <c r="N443" s="103"/>
      <c r="O443" s="103"/>
      <c r="P443" s="103"/>
      <c r="Q443" s="103"/>
      <c r="R443" s="103"/>
      <c r="S443" s="103"/>
      <c r="T443" s="103"/>
      <c r="U443" s="103"/>
      <c r="V443" s="103"/>
      <c r="W443" s="103"/>
      <c r="X443" s="103"/>
      <c r="Y443" s="103"/>
      <c r="Z443" s="103"/>
      <c r="AA443" s="103"/>
      <c r="AB443" s="103"/>
      <c r="AC443" s="103"/>
      <c r="AD443" s="103"/>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row>
    <row r="444" spans="1:59" x14ac:dyDescent="0.2">
      <c r="A444" s="2"/>
      <c r="B444" s="2"/>
      <c r="C444" s="2"/>
      <c r="D444" s="2"/>
      <c r="E444" s="2"/>
      <c r="F444" s="2"/>
      <c r="G444" s="2"/>
      <c r="H444" s="2"/>
      <c r="I444" s="2"/>
      <c r="J444" s="2"/>
      <c r="K444" s="103"/>
      <c r="L444" s="103"/>
      <c r="M444" s="103"/>
      <c r="N444" s="103"/>
      <c r="O444" s="103"/>
      <c r="P444" s="103"/>
      <c r="Q444" s="103"/>
      <c r="R444" s="103"/>
      <c r="S444" s="103"/>
      <c r="T444" s="103"/>
      <c r="U444" s="103"/>
      <c r="V444" s="103"/>
      <c r="W444" s="103"/>
      <c r="X444" s="103"/>
      <c r="Y444" s="103"/>
      <c r="Z444" s="103"/>
      <c r="AA444" s="103"/>
      <c r="AB444" s="103"/>
      <c r="AC444" s="103"/>
      <c r="AD444" s="103"/>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row>
    <row r="445" spans="1:59" x14ac:dyDescent="0.2">
      <c r="A445" s="2"/>
      <c r="B445" s="2"/>
      <c r="C445" s="2"/>
      <c r="D445" s="2"/>
      <c r="E445" s="2"/>
      <c r="F445" s="2"/>
      <c r="G445" s="2"/>
      <c r="H445" s="2"/>
      <c r="I445" s="2"/>
      <c r="J445" s="2"/>
      <c r="K445" s="103"/>
      <c r="L445" s="103"/>
      <c r="M445" s="103"/>
      <c r="N445" s="103"/>
      <c r="O445" s="103"/>
      <c r="P445" s="103"/>
      <c r="Q445" s="103"/>
      <c r="R445" s="103"/>
      <c r="S445" s="103"/>
      <c r="T445" s="103"/>
      <c r="U445" s="103"/>
      <c r="V445" s="103"/>
      <c r="W445" s="103"/>
      <c r="X445" s="103"/>
      <c r="Y445" s="103"/>
      <c r="Z445" s="103"/>
      <c r="AA445" s="103"/>
      <c r="AB445" s="103"/>
      <c r="AC445" s="103"/>
      <c r="AD445" s="103"/>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row>
    <row r="446" spans="1:59" x14ac:dyDescent="0.2">
      <c r="A446" s="2"/>
      <c r="B446" s="2"/>
      <c r="C446" s="2"/>
      <c r="D446" s="2"/>
      <c r="E446" s="2"/>
      <c r="F446" s="2"/>
      <c r="G446" s="2"/>
      <c r="H446" s="2"/>
      <c r="I446" s="2"/>
      <c r="J446" s="2"/>
      <c r="K446" s="103"/>
      <c r="L446" s="103"/>
      <c r="M446" s="103"/>
      <c r="N446" s="103"/>
      <c r="O446" s="103"/>
      <c r="P446" s="103"/>
      <c r="Q446" s="103"/>
      <c r="R446" s="103"/>
      <c r="S446" s="103"/>
      <c r="T446" s="103"/>
      <c r="U446" s="103"/>
      <c r="V446" s="103"/>
      <c r="W446" s="103"/>
      <c r="X446" s="103"/>
      <c r="Y446" s="103"/>
      <c r="Z446" s="103"/>
      <c r="AA446" s="103"/>
      <c r="AB446" s="103"/>
      <c r="AC446" s="103"/>
      <c r="AD446" s="103"/>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row>
    <row r="447" spans="1:59" x14ac:dyDescent="0.2">
      <c r="A447" s="2"/>
      <c r="B447" s="2"/>
      <c r="C447" s="2"/>
      <c r="D447" s="2"/>
      <c r="E447" s="2"/>
      <c r="F447" s="2"/>
      <c r="G447" s="2"/>
      <c r="H447" s="2"/>
      <c r="I447" s="2"/>
      <c r="J447" s="2"/>
      <c r="K447" s="103"/>
      <c r="L447" s="103"/>
      <c r="M447" s="103"/>
      <c r="N447" s="103"/>
      <c r="O447" s="103"/>
      <c r="P447" s="103"/>
      <c r="Q447" s="103"/>
      <c r="R447" s="103"/>
      <c r="S447" s="103"/>
      <c r="T447" s="103"/>
      <c r="U447" s="103"/>
      <c r="V447" s="103"/>
      <c r="W447" s="103"/>
      <c r="X447" s="103"/>
      <c r="Y447" s="103"/>
      <c r="Z447" s="103"/>
      <c r="AA447" s="103"/>
      <c r="AB447" s="103"/>
      <c r="AC447" s="103"/>
      <c r="AD447" s="103"/>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row>
    <row r="448" spans="1:59" x14ac:dyDescent="0.2">
      <c r="A448" s="2"/>
      <c r="B448" s="2"/>
      <c r="C448" s="2"/>
      <c r="D448" s="2"/>
      <c r="E448" s="2"/>
      <c r="F448" s="2"/>
      <c r="G448" s="2"/>
      <c r="H448" s="2"/>
      <c r="I448" s="2"/>
      <c r="J448" s="2"/>
      <c r="K448" s="103"/>
      <c r="L448" s="103"/>
      <c r="M448" s="103"/>
      <c r="N448" s="103"/>
      <c r="O448" s="103"/>
      <c r="P448" s="103"/>
      <c r="Q448" s="103"/>
      <c r="R448" s="103"/>
      <c r="S448" s="103"/>
      <c r="T448" s="103"/>
      <c r="U448" s="103"/>
      <c r="V448" s="103"/>
      <c r="W448" s="103"/>
      <c r="X448" s="103"/>
      <c r="Y448" s="103"/>
      <c r="Z448" s="103"/>
      <c r="AA448" s="103"/>
      <c r="AB448" s="103"/>
      <c r="AC448" s="103"/>
      <c r="AD448" s="103"/>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row>
    <row r="449" spans="1:59" x14ac:dyDescent="0.2">
      <c r="A449" s="2"/>
      <c r="B449" s="2"/>
      <c r="C449" s="2"/>
      <c r="D449" s="2"/>
      <c r="E449" s="2"/>
      <c r="F449" s="2"/>
      <c r="G449" s="2"/>
      <c r="H449" s="2"/>
      <c r="I449" s="2"/>
      <c r="J449" s="2"/>
      <c r="K449" s="103"/>
      <c r="L449" s="103"/>
      <c r="M449" s="103"/>
      <c r="N449" s="103"/>
      <c r="O449" s="103"/>
      <c r="P449" s="103"/>
      <c r="Q449" s="103"/>
      <c r="R449" s="103"/>
      <c r="S449" s="103"/>
      <c r="T449" s="103"/>
      <c r="U449" s="103"/>
      <c r="V449" s="103"/>
      <c r="W449" s="103"/>
      <c r="X449" s="103"/>
      <c r="Y449" s="103"/>
      <c r="Z449" s="103"/>
      <c r="AA449" s="103"/>
      <c r="AB449" s="103"/>
      <c r="AC449" s="103"/>
      <c r="AD449" s="103"/>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row>
    <row r="450" spans="1:59" x14ac:dyDescent="0.2">
      <c r="A450" s="2"/>
      <c r="B450" s="2"/>
      <c r="C450" s="2"/>
      <c r="D450" s="2"/>
      <c r="E450" s="2"/>
      <c r="F450" s="2"/>
      <c r="G450" s="2"/>
      <c r="H450" s="2"/>
      <c r="I450" s="2"/>
      <c r="J450" s="2"/>
      <c r="K450" s="103"/>
      <c r="L450" s="103"/>
      <c r="M450" s="103"/>
      <c r="N450" s="103"/>
      <c r="O450" s="103"/>
      <c r="P450" s="103"/>
      <c r="Q450" s="103"/>
      <c r="R450" s="103"/>
      <c r="S450" s="103"/>
      <c r="T450" s="103"/>
      <c r="U450" s="103"/>
      <c r="V450" s="103"/>
      <c r="W450" s="103"/>
      <c r="X450" s="103"/>
      <c r="Y450" s="103"/>
      <c r="Z450" s="103"/>
      <c r="AA450" s="103"/>
      <c r="AB450" s="103"/>
      <c r="AC450" s="103"/>
      <c r="AD450" s="103"/>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row>
    <row r="451" spans="1:59" x14ac:dyDescent="0.2">
      <c r="A451" s="2"/>
      <c r="B451" s="2"/>
      <c r="C451" s="2"/>
      <c r="D451" s="2"/>
      <c r="E451" s="2"/>
      <c r="F451" s="2"/>
      <c r="G451" s="2"/>
      <c r="H451" s="2"/>
      <c r="I451" s="2"/>
      <c r="J451" s="2"/>
      <c r="K451" s="103"/>
      <c r="L451" s="103"/>
      <c r="M451" s="103"/>
      <c r="N451" s="103"/>
      <c r="O451" s="103"/>
      <c r="P451" s="103"/>
      <c r="Q451" s="103"/>
      <c r="R451" s="103"/>
      <c r="S451" s="103"/>
      <c r="T451" s="103"/>
      <c r="U451" s="103"/>
      <c r="V451" s="103"/>
      <c r="W451" s="103"/>
      <c r="X451" s="103"/>
      <c r="Y451" s="103"/>
      <c r="Z451" s="103"/>
      <c r="AA451" s="103"/>
      <c r="AB451" s="103"/>
      <c r="AC451" s="103"/>
      <c r="AD451" s="103"/>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row>
    <row r="452" spans="1:59" x14ac:dyDescent="0.2">
      <c r="A452" s="2"/>
      <c r="B452" s="2"/>
      <c r="C452" s="2"/>
      <c r="D452" s="2"/>
      <c r="E452" s="2"/>
      <c r="F452" s="2"/>
      <c r="G452" s="2"/>
      <c r="H452" s="2"/>
      <c r="I452" s="2"/>
      <c r="J452" s="2"/>
      <c r="K452" s="103"/>
      <c r="L452" s="103"/>
      <c r="M452" s="103"/>
      <c r="N452" s="103"/>
      <c r="O452" s="103"/>
      <c r="P452" s="103"/>
      <c r="Q452" s="103"/>
      <c r="R452" s="103"/>
      <c r="S452" s="103"/>
      <c r="T452" s="103"/>
      <c r="U452" s="103"/>
      <c r="V452" s="103"/>
      <c r="W452" s="103"/>
      <c r="X452" s="103"/>
      <c r="Y452" s="103"/>
      <c r="Z452" s="103"/>
      <c r="AA452" s="103"/>
      <c r="AB452" s="103"/>
      <c r="AC452" s="103"/>
      <c r="AD452" s="103"/>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row>
    <row r="453" spans="1:59" x14ac:dyDescent="0.2">
      <c r="A453" s="2"/>
      <c r="B453" s="2"/>
      <c r="C453" s="2"/>
      <c r="D453" s="2"/>
      <c r="E453" s="2"/>
      <c r="F453" s="2"/>
      <c r="G453" s="2"/>
      <c r="H453" s="2"/>
      <c r="I453" s="2"/>
      <c r="J453" s="2"/>
      <c r="K453" s="103"/>
      <c r="L453" s="103"/>
      <c r="M453" s="103"/>
      <c r="N453" s="103"/>
      <c r="O453" s="103"/>
      <c r="P453" s="103"/>
      <c r="Q453" s="103"/>
      <c r="R453" s="103"/>
      <c r="S453" s="103"/>
      <c r="T453" s="103"/>
      <c r="U453" s="103"/>
      <c r="V453" s="103"/>
      <c r="W453" s="103"/>
      <c r="X453" s="103"/>
      <c r="Y453" s="103"/>
      <c r="Z453" s="103"/>
      <c r="AA453" s="103"/>
      <c r="AB453" s="103"/>
      <c r="AC453" s="103"/>
      <c r="AD453" s="103"/>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row>
    <row r="454" spans="1:59" x14ac:dyDescent="0.2">
      <c r="A454" s="2"/>
      <c r="B454" s="2"/>
      <c r="C454" s="2"/>
      <c r="D454" s="2"/>
      <c r="E454" s="2"/>
      <c r="F454" s="2"/>
      <c r="G454" s="2"/>
      <c r="H454" s="2"/>
      <c r="I454" s="2"/>
      <c r="J454" s="2"/>
      <c r="K454" s="103"/>
      <c r="L454" s="103"/>
      <c r="M454" s="103"/>
      <c r="N454" s="103"/>
      <c r="O454" s="103"/>
      <c r="P454" s="103"/>
      <c r="Q454" s="103"/>
      <c r="R454" s="103"/>
      <c r="S454" s="103"/>
      <c r="T454" s="103"/>
      <c r="U454" s="103"/>
      <c r="V454" s="103"/>
      <c r="W454" s="103"/>
      <c r="X454" s="103"/>
      <c r="Y454" s="103"/>
      <c r="Z454" s="103"/>
      <c r="AA454" s="103"/>
      <c r="AB454" s="103"/>
      <c r="AC454" s="103"/>
      <c r="AD454" s="103"/>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row>
    <row r="455" spans="1:59" x14ac:dyDescent="0.2">
      <c r="A455" s="2"/>
      <c r="B455" s="2"/>
      <c r="C455" s="2"/>
      <c r="D455" s="2"/>
      <c r="E455" s="2"/>
      <c r="F455" s="2"/>
      <c r="G455" s="2"/>
      <c r="H455" s="2"/>
      <c r="I455" s="2"/>
      <c r="J455" s="2"/>
      <c r="K455" s="103"/>
      <c r="L455" s="103"/>
      <c r="M455" s="103"/>
      <c r="N455" s="103"/>
      <c r="O455" s="103"/>
      <c r="P455" s="103"/>
      <c r="Q455" s="103"/>
      <c r="R455" s="103"/>
      <c r="S455" s="103"/>
      <c r="T455" s="103"/>
      <c r="U455" s="103"/>
      <c r="V455" s="103"/>
      <c r="W455" s="103"/>
      <c r="X455" s="103"/>
      <c r="Y455" s="103"/>
      <c r="Z455" s="103"/>
      <c r="AA455" s="103"/>
      <c r="AB455" s="103"/>
      <c r="AC455" s="103"/>
      <c r="AD455" s="103"/>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row>
    <row r="456" spans="1:59" x14ac:dyDescent="0.2">
      <c r="A456" s="2"/>
      <c r="B456" s="2"/>
      <c r="C456" s="2"/>
      <c r="D456" s="2"/>
      <c r="E456" s="2"/>
      <c r="F456" s="2"/>
      <c r="G456" s="2"/>
      <c r="H456" s="2"/>
      <c r="I456" s="2"/>
      <c r="J456" s="2"/>
      <c r="K456" s="103"/>
      <c r="L456" s="103"/>
      <c r="M456" s="103"/>
      <c r="N456" s="103"/>
      <c r="O456" s="103"/>
      <c r="P456" s="103"/>
      <c r="Q456" s="103"/>
      <c r="R456" s="103"/>
      <c r="S456" s="103"/>
      <c r="T456" s="103"/>
      <c r="U456" s="103"/>
      <c r="V456" s="103"/>
      <c r="W456" s="103"/>
      <c r="X456" s="103"/>
      <c r="Y456" s="103"/>
      <c r="Z456" s="103"/>
      <c r="AA456" s="103"/>
      <c r="AB456" s="103"/>
      <c r="AC456" s="103"/>
      <c r="AD456" s="103"/>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row>
    <row r="457" spans="1:59" x14ac:dyDescent="0.2">
      <c r="A457" s="2"/>
      <c r="B457" s="2"/>
      <c r="C457" s="2"/>
      <c r="D457" s="2"/>
      <c r="E457" s="2"/>
      <c r="F457" s="2"/>
      <c r="G457" s="2"/>
      <c r="H457" s="2"/>
      <c r="I457" s="2"/>
      <c r="J457" s="2"/>
      <c r="K457" s="103"/>
      <c r="L457" s="103"/>
      <c r="M457" s="103"/>
      <c r="N457" s="103"/>
      <c r="O457" s="103"/>
      <c r="P457" s="103"/>
      <c r="Q457" s="103"/>
      <c r="R457" s="103"/>
      <c r="S457" s="103"/>
      <c r="T457" s="103"/>
      <c r="U457" s="103"/>
      <c r="V457" s="103"/>
      <c r="W457" s="103"/>
      <c r="X457" s="103"/>
      <c r="Y457" s="103"/>
      <c r="Z457" s="103"/>
      <c r="AA457" s="103"/>
      <c r="AB457" s="103"/>
      <c r="AC457" s="103"/>
      <c r="AD457" s="103"/>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row>
    <row r="458" spans="1:59" x14ac:dyDescent="0.2">
      <c r="A458" s="2"/>
      <c r="B458" s="2"/>
      <c r="C458" s="2"/>
      <c r="D458" s="2"/>
      <c r="E458" s="2"/>
      <c r="F458" s="2"/>
      <c r="G458" s="2"/>
      <c r="H458" s="2"/>
      <c r="I458" s="2"/>
      <c r="J458" s="2"/>
      <c r="K458" s="103"/>
      <c r="L458" s="103"/>
      <c r="M458" s="103"/>
      <c r="N458" s="103"/>
      <c r="O458" s="103"/>
      <c r="P458" s="103"/>
      <c r="Q458" s="103"/>
      <c r="R458" s="103"/>
      <c r="S458" s="103"/>
      <c r="T458" s="103"/>
      <c r="U458" s="103"/>
      <c r="V458" s="103"/>
      <c r="W458" s="103"/>
      <c r="X458" s="103"/>
      <c r="Y458" s="103"/>
      <c r="Z458" s="103"/>
      <c r="AA458" s="103"/>
      <c r="AB458" s="103"/>
      <c r="AC458" s="103"/>
      <c r="AD458" s="103"/>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row>
    <row r="459" spans="1:59" x14ac:dyDescent="0.2">
      <c r="A459" s="2"/>
      <c r="B459" s="2"/>
      <c r="C459" s="2"/>
      <c r="D459" s="2"/>
      <c r="E459" s="2"/>
      <c r="F459" s="2"/>
      <c r="G459" s="2"/>
      <c r="H459" s="2"/>
      <c r="I459" s="2"/>
      <c r="J459" s="2"/>
      <c r="K459" s="103"/>
      <c r="L459" s="103"/>
      <c r="M459" s="103"/>
      <c r="N459" s="103"/>
      <c r="O459" s="103"/>
      <c r="P459" s="103"/>
      <c r="Q459" s="103"/>
      <c r="R459" s="103"/>
      <c r="S459" s="103"/>
      <c r="T459" s="103"/>
      <c r="U459" s="103"/>
      <c r="V459" s="103"/>
      <c r="W459" s="103"/>
      <c r="X459" s="103"/>
      <c r="Y459" s="103"/>
      <c r="Z459" s="103"/>
      <c r="AA459" s="103"/>
      <c r="AB459" s="103"/>
      <c r="AC459" s="103"/>
      <c r="AD459" s="103"/>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row>
    <row r="460" spans="1:59" x14ac:dyDescent="0.2">
      <c r="A460" s="2"/>
      <c r="B460" s="2"/>
      <c r="C460" s="2"/>
      <c r="D460" s="2"/>
      <c r="E460" s="2"/>
      <c r="F460" s="2"/>
      <c r="G460" s="2"/>
      <c r="H460" s="2"/>
      <c r="I460" s="2"/>
      <c r="J460" s="2"/>
      <c r="K460" s="103"/>
      <c r="L460" s="103"/>
      <c r="M460" s="103"/>
      <c r="N460" s="103"/>
      <c r="O460" s="103"/>
      <c r="P460" s="103"/>
      <c r="Q460" s="103"/>
      <c r="R460" s="103"/>
      <c r="S460" s="103"/>
      <c r="T460" s="103"/>
      <c r="U460" s="103"/>
      <c r="V460" s="103"/>
      <c r="W460" s="103"/>
      <c r="X460" s="103"/>
      <c r="Y460" s="103"/>
      <c r="Z460" s="103"/>
      <c r="AA460" s="103"/>
      <c r="AB460" s="103"/>
      <c r="AC460" s="103"/>
      <c r="AD460" s="103"/>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row>
    <row r="461" spans="1:59" x14ac:dyDescent="0.2">
      <c r="A461" s="2"/>
      <c r="B461" s="2"/>
      <c r="C461" s="2"/>
      <c r="D461" s="2"/>
      <c r="E461" s="2"/>
      <c r="F461" s="2"/>
      <c r="G461" s="2"/>
      <c r="H461" s="2"/>
      <c r="I461" s="2"/>
      <c r="J461" s="2"/>
      <c r="K461" s="103"/>
      <c r="L461" s="103"/>
      <c r="M461" s="103"/>
      <c r="N461" s="103"/>
      <c r="O461" s="103"/>
      <c r="P461" s="103"/>
      <c r="Q461" s="103"/>
      <c r="R461" s="103"/>
      <c r="S461" s="103"/>
      <c r="T461" s="103"/>
      <c r="U461" s="103"/>
      <c r="V461" s="103"/>
      <c r="W461" s="103"/>
      <c r="X461" s="103"/>
      <c r="Y461" s="103"/>
      <c r="Z461" s="103"/>
      <c r="AA461" s="103"/>
      <c r="AB461" s="103"/>
      <c r="AC461" s="103"/>
      <c r="AD461" s="103"/>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row>
    <row r="462" spans="1:59" x14ac:dyDescent="0.2">
      <c r="A462" s="2"/>
      <c r="B462" s="2"/>
      <c r="C462" s="2"/>
      <c r="D462" s="2"/>
      <c r="E462" s="2"/>
      <c r="F462" s="2"/>
      <c r="G462" s="2"/>
      <c r="H462" s="2"/>
      <c r="I462" s="2"/>
      <c r="J462" s="2"/>
      <c r="K462" s="103"/>
      <c r="L462" s="103"/>
      <c r="M462" s="103"/>
      <c r="N462" s="103"/>
      <c r="O462" s="103"/>
      <c r="P462" s="103"/>
      <c r="Q462" s="103"/>
      <c r="R462" s="103"/>
      <c r="S462" s="103"/>
      <c r="T462" s="103"/>
      <c r="U462" s="103"/>
      <c r="V462" s="103"/>
      <c r="W462" s="103"/>
      <c r="X462" s="103"/>
      <c r="Y462" s="103"/>
      <c r="Z462" s="103"/>
      <c r="AA462" s="103"/>
      <c r="AB462" s="103"/>
      <c r="AC462" s="103"/>
      <c r="AD462" s="103"/>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row>
    <row r="463" spans="1:59" x14ac:dyDescent="0.2">
      <c r="A463" s="2"/>
      <c r="B463" s="2"/>
      <c r="C463" s="2"/>
      <c r="D463" s="2"/>
      <c r="E463" s="2"/>
      <c r="F463" s="2"/>
      <c r="G463" s="2"/>
      <c r="H463" s="2"/>
      <c r="I463" s="2"/>
      <c r="J463" s="2"/>
      <c r="K463" s="103"/>
      <c r="L463" s="103"/>
      <c r="M463" s="103"/>
      <c r="N463" s="103"/>
      <c r="O463" s="103"/>
      <c r="P463" s="103"/>
      <c r="Q463" s="103"/>
      <c r="R463" s="103"/>
      <c r="S463" s="103"/>
      <c r="T463" s="103"/>
      <c r="U463" s="103"/>
      <c r="V463" s="103"/>
      <c r="W463" s="103"/>
      <c r="X463" s="103"/>
      <c r="Y463" s="103"/>
      <c r="Z463" s="103"/>
      <c r="AA463" s="103"/>
      <c r="AB463" s="103"/>
      <c r="AC463" s="103"/>
      <c r="AD463" s="103"/>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row>
    <row r="464" spans="1:59" x14ac:dyDescent="0.2">
      <c r="A464" s="2"/>
      <c r="B464" s="2"/>
      <c r="C464" s="2"/>
      <c r="D464" s="2"/>
      <c r="E464" s="2"/>
      <c r="F464" s="2"/>
      <c r="G464" s="2"/>
      <c r="H464" s="2"/>
      <c r="I464" s="2"/>
      <c r="J464" s="2"/>
      <c r="K464" s="103"/>
      <c r="L464" s="103"/>
      <c r="M464" s="103"/>
      <c r="N464" s="103"/>
      <c r="O464" s="103"/>
      <c r="P464" s="103"/>
      <c r="Q464" s="103"/>
      <c r="R464" s="103"/>
      <c r="S464" s="103"/>
      <c r="T464" s="103"/>
      <c r="U464" s="103"/>
      <c r="V464" s="103"/>
      <c r="W464" s="103"/>
      <c r="X464" s="103"/>
      <c r="Y464" s="103"/>
      <c r="Z464" s="103"/>
      <c r="AA464" s="103"/>
      <c r="AB464" s="103"/>
      <c r="AC464" s="103"/>
      <c r="AD464" s="103"/>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row>
    <row r="465" spans="1:59" x14ac:dyDescent="0.2">
      <c r="A465" s="2"/>
      <c r="B465" s="2"/>
      <c r="C465" s="2"/>
      <c r="D465" s="2"/>
      <c r="E465" s="2"/>
      <c r="F465" s="2"/>
      <c r="G465" s="2"/>
      <c r="H465" s="2"/>
      <c r="I465" s="2"/>
      <c r="J465" s="2"/>
      <c r="K465" s="103"/>
      <c r="L465" s="103"/>
      <c r="M465" s="103"/>
      <c r="N465" s="103"/>
      <c r="O465" s="103"/>
      <c r="P465" s="103"/>
      <c r="Q465" s="103"/>
      <c r="R465" s="103"/>
      <c r="S465" s="103"/>
      <c r="T465" s="103"/>
      <c r="U465" s="103"/>
      <c r="V465" s="103"/>
      <c r="W465" s="103"/>
      <c r="X465" s="103"/>
      <c r="Y465" s="103"/>
      <c r="Z465" s="103"/>
      <c r="AA465" s="103"/>
      <c r="AB465" s="103"/>
      <c r="AC465" s="103"/>
      <c r="AD465" s="103"/>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row>
    <row r="466" spans="1:59" x14ac:dyDescent="0.2">
      <c r="A466" s="2"/>
      <c r="B466" s="2"/>
      <c r="C466" s="2"/>
      <c r="D466" s="2"/>
      <c r="E466" s="2"/>
      <c r="F466" s="2"/>
      <c r="G466" s="2"/>
      <c r="H466" s="2"/>
      <c r="I466" s="2"/>
      <c r="J466" s="2"/>
      <c r="K466" s="103"/>
      <c r="L466" s="103"/>
      <c r="M466" s="103"/>
      <c r="N466" s="103"/>
      <c r="O466" s="103"/>
      <c r="P466" s="103"/>
      <c r="Q466" s="103"/>
      <c r="R466" s="103"/>
      <c r="S466" s="103"/>
      <c r="T466" s="103"/>
      <c r="U466" s="103"/>
      <c r="V466" s="103"/>
      <c r="W466" s="103"/>
      <c r="X466" s="103"/>
      <c r="Y466" s="103"/>
      <c r="Z466" s="103"/>
      <c r="AA466" s="103"/>
      <c r="AB466" s="103"/>
      <c r="AC466" s="103"/>
      <c r="AD466" s="103"/>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row>
    <row r="467" spans="1:59" x14ac:dyDescent="0.2">
      <c r="A467" s="2"/>
      <c r="B467" s="2"/>
      <c r="C467" s="2"/>
      <c r="D467" s="2"/>
      <c r="E467" s="2"/>
      <c r="F467" s="2"/>
      <c r="G467" s="2"/>
      <c r="H467" s="2"/>
      <c r="I467" s="2"/>
      <c r="J467" s="2"/>
      <c r="K467" s="103"/>
      <c r="L467" s="103"/>
      <c r="M467" s="103"/>
      <c r="N467" s="103"/>
      <c r="O467" s="103"/>
      <c r="P467" s="103"/>
      <c r="Q467" s="103"/>
      <c r="R467" s="103"/>
      <c r="S467" s="103"/>
      <c r="T467" s="103"/>
      <c r="U467" s="103"/>
      <c r="V467" s="103"/>
      <c r="W467" s="103"/>
      <c r="X467" s="103"/>
      <c r="Y467" s="103"/>
      <c r="Z467" s="103"/>
      <c r="AA467" s="103"/>
      <c r="AB467" s="103"/>
      <c r="AC467" s="103"/>
      <c r="AD467" s="103"/>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row>
    <row r="468" spans="1:59" x14ac:dyDescent="0.2">
      <c r="A468" s="2"/>
      <c r="B468" s="2"/>
      <c r="C468" s="2"/>
      <c r="D468" s="2"/>
      <c r="E468" s="2"/>
      <c r="F468" s="2"/>
      <c r="G468" s="2"/>
      <c r="H468" s="2"/>
      <c r="I468" s="2"/>
      <c r="J468" s="2"/>
      <c r="K468" s="103"/>
      <c r="L468" s="103"/>
      <c r="M468" s="103"/>
      <c r="N468" s="103"/>
      <c r="O468" s="103"/>
      <c r="P468" s="103"/>
      <c r="Q468" s="103"/>
      <c r="R468" s="103"/>
      <c r="S468" s="103"/>
      <c r="T468" s="103"/>
      <c r="U468" s="103"/>
      <c r="V468" s="103"/>
      <c r="W468" s="103"/>
      <c r="X468" s="103"/>
      <c r="Y468" s="103"/>
      <c r="Z468" s="103"/>
      <c r="AA468" s="103"/>
      <c r="AB468" s="103"/>
      <c r="AC468" s="103"/>
      <c r="AD468" s="103"/>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row>
    <row r="469" spans="1:59" x14ac:dyDescent="0.2">
      <c r="A469" s="2"/>
      <c r="B469" s="2"/>
      <c r="C469" s="2"/>
      <c r="D469" s="2"/>
      <c r="E469" s="2"/>
      <c r="F469" s="2"/>
      <c r="G469" s="2"/>
      <c r="H469" s="2"/>
      <c r="I469" s="2"/>
      <c r="J469" s="2"/>
      <c r="K469" s="103"/>
      <c r="L469" s="103"/>
      <c r="M469" s="103"/>
      <c r="N469" s="103"/>
      <c r="O469" s="103"/>
      <c r="P469" s="103"/>
      <c r="Q469" s="103"/>
      <c r="R469" s="103"/>
      <c r="S469" s="103"/>
      <c r="T469" s="103"/>
      <c r="U469" s="103"/>
      <c r="V469" s="103"/>
      <c r="W469" s="103"/>
      <c r="X469" s="103"/>
      <c r="Y469" s="103"/>
      <c r="Z469" s="103"/>
      <c r="AA469" s="103"/>
      <c r="AB469" s="103"/>
      <c r="AC469" s="103"/>
      <c r="AD469" s="103"/>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row>
    <row r="470" spans="1:59" x14ac:dyDescent="0.2">
      <c r="A470" s="2"/>
      <c r="B470" s="2"/>
      <c r="C470" s="2"/>
      <c r="D470" s="2"/>
      <c r="E470" s="2"/>
      <c r="F470" s="2"/>
      <c r="G470" s="2"/>
      <c r="H470" s="2"/>
      <c r="I470" s="2"/>
      <c r="J470" s="2"/>
      <c r="K470" s="103"/>
      <c r="L470" s="103"/>
      <c r="M470" s="103"/>
      <c r="N470" s="103"/>
      <c r="O470" s="103"/>
      <c r="P470" s="103"/>
      <c r="Q470" s="103"/>
      <c r="R470" s="103"/>
      <c r="S470" s="103"/>
      <c r="T470" s="103"/>
      <c r="U470" s="103"/>
      <c r="V470" s="103"/>
      <c r="W470" s="103"/>
      <c r="X470" s="103"/>
      <c r="Y470" s="103"/>
      <c r="Z470" s="103"/>
      <c r="AA470" s="103"/>
      <c r="AB470" s="103"/>
      <c r="AC470" s="103"/>
      <c r="AD470" s="103"/>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row>
    <row r="471" spans="1:59" x14ac:dyDescent="0.2">
      <c r="A471" s="2"/>
      <c r="B471" s="2"/>
      <c r="C471" s="2"/>
      <c r="D471" s="2"/>
      <c r="E471" s="2"/>
      <c r="F471" s="2"/>
      <c r="G471" s="2"/>
      <c r="H471" s="2"/>
      <c r="I471" s="2"/>
      <c r="J471" s="2"/>
      <c r="K471" s="103"/>
      <c r="L471" s="103"/>
      <c r="M471" s="103"/>
      <c r="N471" s="103"/>
      <c r="O471" s="103"/>
      <c r="P471" s="103"/>
      <c r="Q471" s="103"/>
      <c r="R471" s="103"/>
      <c r="S471" s="103"/>
      <c r="T471" s="103"/>
      <c r="U471" s="103"/>
      <c r="V471" s="103"/>
      <c r="W471" s="103"/>
      <c r="X471" s="103"/>
      <c r="Y471" s="103"/>
      <c r="Z471" s="103"/>
      <c r="AA471" s="103"/>
      <c r="AB471" s="103"/>
      <c r="AC471" s="103"/>
      <c r="AD471" s="103"/>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row>
    <row r="472" spans="1:59" x14ac:dyDescent="0.2">
      <c r="A472" s="2"/>
      <c r="B472" s="2"/>
      <c r="C472" s="2"/>
      <c r="D472" s="2"/>
      <c r="E472" s="2"/>
      <c r="F472" s="2"/>
      <c r="G472" s="2"/>
      <c r="H472" s="2"/>
      <c r="I472" s="2"/>
      <c r="J472" s="2"/>
      <c r="K472" s="103"/>
      <c r="L472" s="103"/>
      <c r="M472" s="103"/>
      <c r="N472" s="103"/>
      <c r="O472" s="103"/>
      <c r="P472" s="103"/>
      <c r="Q472" s="103"/>
      <c r="R472" s="103"/>
      <c r="S472" s="103"/>
      <c r="T472" s="103"/>
      <c r="U472" s="103"/>
      <c r="V472" s="103"/>
      <c r="W472" s="103"/>
      <c r="X472" s="103"/>
      <c r="Y472" s="103"/>
      <c r="Z472" s="103"/>
      <c r="AA472" s="103"/>
      <c r="AB472" s="103"/>
      <c r="AC472" s="103"/>
      <c r="AD472" s="103"/>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row>
    <row r="473" spans="1:59" x14ac:dyDescent="0.2">
      <c r="A473" s="2"/>
      <c r="B473" s="2"/>
      <c r="C473" s="2"/>
      <c r="D473" s="2"/>
      <c r="E473" s="2"/>
      <c r="F473" s="2"/>
      <c r="G473" s="2"/>
      <c r="H473" s="2"/>
      <c r="I473" s="2"/>
      <c r="J473" s="2"/>
      <c r="K473" s="103"/>
      <c r="L473" s="103"/>
      <c r="M473" s="103"/>
      <c r="N473" s="103"/>
      <c r="O473" s="103"/>
      <c r="P473" s="103"/>
      <c r="Q473" s="103"/>
      <c r="R473" s="103"/>
      <c r="S473" s="103"/>
      <c r="T473" s="103"/>
      <c r="U473" s="103"/>
      <c r="V473" s="103"/>
      <c r="W473" s="103"/>
      <c r="X473" s="103"/>
      <c r="Y473" s="103"/>
      <c r="Z473" s="103"/>
      <c r="AA473" s="103"/>
      <c r="AB473" s="103"/>
      <c r="AC473" s="103"/>
      <c r="AD473" s="103"/>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row>
    <row r="474" spans="1:59" x14ac:dyDescent="0.2">
      <c r="A474" s="2"/>
      <c r="B474" s="2"/>
      <c r="C474" s="2"/>
      <c r="D474" s="2"/>
      <c r="E474" s="2"/>
      <c r="F474" s="2"/>
      <c r="G474" s="2"/>
      <c r="H474" s="2"/>
      <c r="I474" s="2"/>
      <c r="J474" s="2"/>
      <c r="K474" s="103"/>
      <c r="L474" s="103"/>
      <c r="M474" s="103"/>
      <c r="N474" s="103"/>
      <c r="O474" s="103"/>
      <c r="P474" s="103"/>
      <c r="Q474" s="103"/>
      <c r="R474" s="103"/>
      <c r="S474" s="103"/>
      <c r="T474" s="103"/>
      <c r="U474" s="103"/>
      <c r="V474" s="103"/>
      <c r="W474" s="103"/>
      <c r="X474" s="103"/>
      <c r="Y474" s="103"/>
      <c r="Z474" s="103"/>
      <c r="AA474" s="103"/>
      <c r="AB474" s="103"/>
      <c r="AC474" s="103"/>
      <c r="AD474" s="103"/>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row>
    <row r="475" spans="1:59" x14ac:dyDescent="0.2">
      <c r="A475" s="2"/>
      <c r="B475" s="2"/>
      <c r="C475" s="2"/>
      <c r="D475" s="2"/>
      <c r="E475" s="2"/>
      <c r="F475" s="2"/>
      <c r="G475" s="2"/>
      <c r="H475" s="2"/>
      <c r="I475" s="2"/>
      <c r="J475" s="2"/>
      <c r="K475" s="103"/>
      <c r="L475" s="103"/>
      <c r="M475" s="103"/>
      <c r="N475" s="103"/>
      <c r="O475" s="103"/>
      <c r="P475" s="103"/>
      <c r="Q475" s="103"/>
      <c r="R475" s="103"/>
      <c r="S475" s="103"/>
      <c r="T475" s="103"/>
      <c r="U475" s="103"/>
      <c r="V475" s="103"/>
      <c r="W475" s="103"/>
      <c r="X475" s="103"/>
      <c r="Y475" s="103"/>
      <c r="Z475" s="103"/>
      <c r="AA475" s="103"/>
      <c r="AB475" s="103"/>
      <c r="AC475" s="103"/>
      <c r="AD475" s="103"/>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row>
    <row r="476" spans="1:59" x14ac:dyDescent="0.2">
      <c r="A476" s="2"/>
      <c r="B476" s="2"/>
      <c r="C476" s="2"/>
      <c r="D476" s="2"/>
      <c r="E476" s="2"/>
      <c r="F476" s="2"/>
      <c r="G476" s="2"/>
      <c r="H476" s="2"/>
      <c r="I476" s="2"/>
      <c r="J476" s="2"/>
      <c r="K476" s="103"/>
      <c r="L476" s="103"/>
      <c r="M476" s="103"/>
      <c r="N476" s="103"/>
      <c r="O476" s="103"/>
      <c r="P476" s="103"/>
      <c r="Q476" s="103"/>
      <c r="R476" s="103"/>
      <c r="S476" s="103"/>
      <c r="T476" s="103"/>
      <c r="U476" s="103"/>
      <c r="V476" s="103"/>
      <c r="W476" s="103"/>
      <c r="X476" s="103"/>
      <c r="Y476" s="103"/>
      <c r="Z476" s="103"/>
      <c r="AA476" s="103"/>
      <c r="AB476" s="103"/>
      <c r="AC476" s="103"/>
      <c r="AD476" s="103"/>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row>
    <row r="477" spans="1:59" x14ac:dyDescent="0.2">
      <c r="A477" s="2"/>
      <c r="B477" s="2"/>
      <c r="C477" s="2"/>
      <c r="D477" s="2"/>
      <c r="E477" s="2"/>
      <c r="F477" s="2"/>
      <c r="G477" s="2"/>
      <c r="H477" s="2"/>
      <c r="I477" s="2"/>
      <c r="J477" s="2"/>
      <c r="K477" s="103"/>
      <c r="L477" s="103"/>
      <c r="M477" s="103"/>
      <c r="N477" s="103"/>
      <c r="O477" s="103"/>
      <c r="P477" s="103"/>
      <c r="Q477" s="103"/>
      <c r="R477" s="103"/>
      <c r="S477" s="103"/>
      <c r="T477" s="103"/>
      <c r="U477" s="103"/>
      <c r="V477" s="103"/>
      <c r="W477" s="103"/>
      <c r="X477" s="103"/>
      <c r="Y477" s="103"/>
      <c r="Z477" s="103"/>
      <c r="AA477" s="103"/>
      <c r="AB477" s="103"/>
      <c r="AC477" s="103"/>
      <c r="AD477" s="103"/>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row>
    <row r="478" spans="1:59" x14ac:dyDescent="0.2">
      <c r="A478" s="2"/>
      <c r="B478" s="2"/>
      <c r="C478" s="2"/>
      <c r="D478" s="2"/>
      <c r="E478" s="2"/>
      <c r="F478" s="2"/>
      <c r="G478" s="2"/>
      <c r="H478" s="2"/>
      <c r="I478" s="2"/>
      <c r="J478" s="2"/>
      <c r="K478" s="103"/>
      <c r="L478" s="103"/>
      <c r="M478" s="103"/>
      <c r="N478" s="103"/>
      <c r="O478" s="103"/>
      <c r="P478" s="103"/>
      <c r="Q478" s="103"/>
      <c r="R478" s="103"/>
      <c r="S478" s="103"/>
      <c r="T478" s="103"/>
      <c r="U478" s="103"/>
      <c r="V478" s="103"/>
      <c r="W478" s="103"/>
      <c r="X478" s="103"/>
      <c r="Y478" s="103"/>
      <c r="Z478" s="103"/>
      <c r="AA478" s="103"/>
      <c r="AB478" s="103"/>
      <c r="AC478" s="103"/>
      <c r="AD478" s="103"/>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row>
    <row r="479" spans="1:59" x14ac:dyDescent="0.2">
      <c r="A479" s="2"/>
      <c r="B479" s="2"/>
      <c r="C479" s="2"/>
      <c r="D479" s="2"/>
      <c r="E479" s="2"/>
      <c r="F479" s="2"/>
      <c r="G479" s="2"/>
      <c r="H479" s="2"/>
      <c r="I479" s="2"/>
      <c r="J479" s="2"/>
      <c r="K479" s="103"/>
      <c r="L479" s="103"/>
      <c r="M479" s="103"/>
      <c r="N479" s="103"/>
      <c r="O479" s="103"/>
      <c r="P479" s="103"/>
      <c r="Q479" s="103"/>
      <c r="R479" s="103"/>
      <c r="S479" s="103"/>
      <c r="T479" s="103"/>
      <c r="U479" s="103"/>
      <c r="V479" s="103"/>
      <c r="W479" s="103"/>
      <c r="X479" s="103"/>
      <c r="Y479" s="103"/>
      <c r="Z479" s="103"/>
      <c r="AA479" s="103"/>
      <c r="AB479" s="103"/>
      <c r="AC479" s="103"/>
      <c r="AD479" s="103"/>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row>
    <row r="480" spans="1:59" x14ac:dyDescent="0.2">
      <c r="A480" s="2"/>
      <c r="B480" s="2"/>
      <c r="C480" s="2"/>
      <c r="D480" s="2"/>
      <c r="E480" s="2"/>
      <c r="F480" s="2"/>
      <c r="G480" s="2"/>
      <c r="H480" s="2"/>
      <c r="I480" s="2"/>
      <c r="J480" s="2"/>
      <c r="K480" s="103"/>
      <c r="L480" s="103"/>
      <c r="M480" s="103"/>
      <c r="N480" s="103"/>
      <c r="O480" s="103"/>
      <c r="P480" s="103"/>
      <c r="Q480" s="103"/>
      <c r="R480" s="103"/>
      <c r="S480" s="103"/>
      <c r="T480" s="103"/>
      <c r="U480" s="103"/>
      <c r="V480" s="103"/>
      <c r="W480" s="103"/>
      <c r="X480" s="103"/>
      <c r="Y480" s="103"/>
      <c r="Z480" s="103"/>
      <c r="AA480" s="103"/>
      <c r="AB480" s="103"/>
      <c r="AC480" s="103"/>
      <c r="AD480" s="103"/>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row>
    <row r="481" spans="1:59" x14ac:dyDescent="0.2">
      <c r="A481" s="2"/>
      <c r="B481" s="2"/>
      <c r="C481" s="2"/>
      <c r="D481" s="2"/>
      <c r="E481" s="2"/>
      <c r="F481" s="2"/>
      <c r="G481" s="2"/>
      <c r="H481" s="2"/>
      <c r="I481" s="2"/>
      <c r="J481" s="2"/>
      <c r="K481" s="103"/>
      <c r="L481" s="103"/>
      <c r="M481" s="103"/>
      <c r="N481" s="103"/>
      <c r="O481" s="103"/>
      <c r="P481" s="103"/>
      <c r="Q481" s="103"/>
      <c r="R481" s="103"/>
      <c r="S481" s="103"/>
      <c r="T481" s="103"/>
      <c r="U481" s="103"/>
      <c r="V481" s="103"/>
      <c r="W481" s="103"/>
      <c r="X481" s="103"/>
      <c r="Y481" s="103"/>
      <c r="Z481" s="103"/>
      <c r="AA481" s="103"/>
      <c r="AB481" s="103"/>
      <c r="AC481" s="103"/>
      <c r="AD481" s="103"/>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row>
    <row r="482" spans="1:59" x14ac:dyDescent="0.2">
      <c r="A482" s="2"/>
      <c r="B482" s="2"/>
      <c r="C482" s="2"/>
      <c r="D482" s="2"/>
      <c r="E482" s="2"/>
      <c r="F482" s="2"/>
      <c r="G482" s="2"/>
      <c r="H482" s="2"/>
      <c r="I482" s="2"/>
      <c r="J482" s="2"/>
      <c r="K482" s="103"/>
      <c r="L482" s="103"/>
      <c r="M482" s="103"/>
      <c r="N482" s="103"/>
      <c r="O482" s="103"/>
      <c r="P482" s="103"/>
      <c r="Q482" s="103"/>
      <c r="R482" s="103"/>
      <c r="S482" s="103"/>
      <c r="T482" s="103"/>
      <c r="U482" s="103"/>
      <c r="V482" s="103"/>
      <c r="W482" s="103"/>
      <c r="X482" s="103"/>
      <c r="Y482" s="103"/>
      <c r="Z482" s="103"/>
      <c r="AA482" s="103"/>
      <c r="AB482" s="103"/>
      <c r="AC482" s="103"/>
      <c r="AD482" s="103"/>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row>
    <row r="483" spans="1:59" x14ac:dyDescent="0.2">
      <c r="A483" s="2"/>
      <c r="B483" s="2"/>
      <c r="C483" s="2"/>
      <c r="D483" s="2"/>
      <c r="E483" s="2"/>
      <c r="F483" s="2"/>
      <c r="G483" s="2"/>
      <c r="H483" s="2"/>
      <c r="I483" s="2"/>
      <c r="J483" s="2"/>
      <c r="K483" s="103"/>
      <c r="L483" s="103"/>
      <c r="M483" s="103"/>
      <c r="N483" s="103"/>
      <c r="O483" s="103"/>
      <c r="P483" s="103"/>
      <c r="Q483" s="103"/>
      <c r="R483" s="103"/>
      <c r="S483" s="103"/>
      <c r="T483" s="103"/>
      <c r="U483" s="103"/>
      <c r="V483" s="103"/>
      <c r="W483" s="103"/>
      <c r="X483" s="103"/>
      <c r="Y483" s="103"/>
      <c r="Z483" s="103"/>
      <c r="AA483" s="103"/>
      <c r="AB483" s="103"/>
      <c r="AC483" s="103"/>
      <c r="AD483" s="103"/>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row>
    <row r="484" spans="1:59" x14ac:dyDescent="0.2">
      <c r="A484" s="2"/>
      <c r="B484" s="2"/>
      <c r="C484" s="2"/>
      <c r="D484" s="2"/>
      <c r="E484" s="2"/>
      <c r="F484" s="2"/>
      <c r="G484" s="2"/>
      <c r="H484" s="2"/>
      <c r="I484" s="2"/>
      <c r="J484" s="2"/>
      <c r="K484" s="103"/>
      <c r="L484" s="103"/>
      <c r="M484" s="103"/>
      <c r="N484" s="103"/>
      <c r="O484" s="103"/>
      <c r="P484" s="103"/>
      <c r="Q484" s="103"/>
      <c r="R484" s="103"/>
      <c r="S484" s="103"/>
      <c r="T484" s="103"/>
      <c r="U484" s="103"/>
      <c r="V484" s="103"/>
      <c r="W484" s="103"/>
      <c r="X484" s="103"/>
      <c r="Y484" s="103"/>
      <c r="Z484" s="103"/>
      <c r="AA484" s="103"/>
      <c r="AB484" s="103"/>
      <c r="AC484" s="103"/>
      <c r="AD484" s="103"/>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row>
    <row r="485" spans="1:59" x14ac:dyDescent="0.2">
      <c r="A485" s="2"/>
      <c r="B485" s="2"/>
      <c r="C485" s="2"/>
      <c r="D485" s="2"/>
      <c r="E485" s="2"/>
      <c r="F485" s="2"/>
      <c r="G485" s="2"/>
      <c r="H485" s="2"/>
      <c r="I485" s="2"/>
      <c r="J485" s="2"/>
      <c r="K485" s="103"/>
      <c r="L485" s="103"/>
      <c r="M485" s="103"/>
      <c r="N485" s="103"/>
      <c r="O485" s="103"/>
      <c r="P485" s="103"/>
      <c r="Q485" s="103"/>
      <c r="R485" s="103"/>
      <c r="S485" s="103"/>
      <c r="T485" s="103"/>
      <c r="U485" s="103"/>
      <c r="V485" s="103"/>
      <c r="W485" s="103"/>
      <c r="X485" s="103"/>
      <c r="Y485" s="103"/>
      <c r="Z485" s="103"/>
      <c r="AA485" s="103"/>
      <c r="AB485" s="103"/>
      <c r="AC485" s="103"/>
      <c r="AD485" s="103"/>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row>
    <row r="486" spans="1:59" x14ac:dyDescent="0.2">
      <c r="A486" s="2"/>
      <c r="B486" s="2"/>
      <c r="C486" s="2"/>
      <c r="D486" s="2"/>
      <c r="E486" s="2"/>
      <c r="F486" s="2"/>
      <c r="G486" s="2"/>
      <c r="H486" s="2"/>
      <c r="I486" s="2"/>
      <c r="J486" s="2"/>
      <c r="K486" s="103"/>
      <c r="L486" s="103"/>
      <c r="M486" s="103"/>
      <c r="N486" s="103"/>
      <c r="O486" s="103"/>
      <c r="P486" s="103"/>
      <c r="Q486" s="103"/>
      <c r="R486" s="103"/>
      <c r="S486" s="103"/>
      <c r="T486" s="103"/>
      <c r="U486" s="103"/>
      <c r="V486" s="103"/>
      <c r="W486" s="103"/>
      <c r="X486" s="103"/>
      <c r="Y486" s="103"/>
      <c r="Z486" s="103"/>
      <c r="AA486" s="103"/>
      <c r="AB486" s="103"/>
      <c r="AC486" s="103"/>
      <c r="AD486" s="103"/>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row>
    <row r="487" spans="1:59" x14ac:dyDescent="0.2">
      <c r="A487" s="2"/>
      <c r="B487" s="2"/>
      <c r="C487" s="2"/>
      <c r="D487" s="2"/>
      <c r="E487" s="2"/>
      <c r="F487" s="2"/>
      <c r="G487" s="2"/>
      <c r="H487" s="2"/>
      <c r="I487" s="2"/>
      <c r="J487" s="2"/>
      <c r="K487" s="103"/>
      <c r="L487" s="103"/>
      <c r="M487" s="103"/>
      <c r="N487" s="103"/>
      <c r="O487" s="103"/>
      <c r="P487" s="103"/>
      <c r="Q487" s="103"/>
      <c r="R487" s="103"/>
      <c r="S487" s="103"/>
      <c r="T487" s="103"/>
      <c r="U487" s="103"/>
      <c r="V487" s="103"/>
      <c r="W487" s="103"/>
      <c r="X487" s="103"/>
      <c r="Y487" s="103"/>
      <c r="Z487" s="103"/>
      <c r="AA487" s="103"/>
      <c r="AB487" s="103"/>
      <c r="AC487" s="103"/>
      <c r="AD487" s="103"/>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row>
    <row r="488" spans="1:59" x14ac:dyDescent="0.2">
      <c r="A488" s="2"/>
      <c r="B488" s="2"/>
      <c r="C488" s="2"/>
      <c r="D488" s="2"/>
      <c r="E488" s="2"/>
      <c r="F488" s="2"/>
      <c r="G488" s="2"/>
      <c r="H488" s="2"/>
      <c r="I488" s="2"/>
      <c r="J488" s="2"/>
      <c r="K488" s="103"/>
      <c r="L488" s="103"/>
      <c r="M488" s="103"/>
      <c r="N488" s="103"/>
      <c r="O488" s="103"/>
      <c r="P488" s="103"/>
      <c r="Q488" s="103"/>
      <c r="R488" s="103"/>
      <c r="S488" s="103"/>
      <c r="T488" s="103"/>
      <c r="U488" s="103"/>
      <c r="V488" s="103"/>
      <c r="W488" s="103"/>
      <c r="X488" s="103"/>
      <c r="Y488" s="103"/>
      <c r="Z488" s="103"/>
      <c r="AA488" s="103"/>
      <c r="AB488" s="103"/>
      <c r="AC488" s="103"/>
      <c r="AD488" s="103"/>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row>
    <row r="489" spans="1:59" x14ac:dyDescent="0.2">
      <c r="A489" s="2"/>
      <c r="B489" s="2"/>
      <c r="C489" s="2"/>
      <c r="D489" s="2"/>
      <c r="E489" s="2"/>
      <c r="F489" s="2"/>
      <c r="G489" s="2"/>
      <c r="H489" s="2"/>
      <c r="I489" s="2"/>
      <c r="J489" s="2"/>
      <c r="K489" s="103"/>
      <c r="L489" s="103"/>
      <c r="M489" s="103"/>
      <c r="N489" s="103"/>
      <c r="O489" s="103"/>
      <c r="P489" s="103"/>
      <c r="Q489" s="103"/>
      <c r="R489" s="103"/>
      <c r="S489" s="103"/>
      <c r="T489" s="103"/>
      <c r="U489" s="103"/>
      <c r="V489" s="103"/>
      <c r="W489" s="103"/>
      <c r="X489" s="103"/>
      <c r="Y489" s="103"/>
      <c r="Z489" s="103"/>
      <c r="AA489" s="103"/>
      <c r="AB489" s="103"/>
      <c r="AC489" s="103"/>
      <c r="AD489" s="103"/>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row>
    <row r="490" spans="1:59" x14ac:dyDescent="0.2">
      <c r="A490" s="2"/>
      <c r="B490" s="2"/>
      <c r="C490" s="2"/>
      <c r="D490" s="2"/>
      <c r="E490" s="2"/>
      <c r="F490" s="2"/>
      <c r="G490" s="2"/>
      <c r="H490" s="2"/>
      <c r="I490" s="2"/>
      <c r="J490" s="2"/>
      <c r="K490" s="103"/>
      <c r="L490" s="103"/>
      <c r="M490" s="103"/>
      <c r="N490" s="103"/>
      <c r="O490" s="103"/>
      <c r="P490" s="103"/>
      <c r="Q490" s="103"/>
      <c r="R490" s="103"/>
      <c r="S490" s="103"/>
      <c r="T490" s="103"/>
      <c r="U490" s="103"/>
      <c r="V490" s="103"/>
      <c r="W490" s="103"/>
      <c r="X490" s="103"/>
      <c r="Y490" s="103"/>
      <c r="Z490" s="103"/>
      <c r="AA490" s="103"/>
      <c r="AB490" s="103"/>
      <c r="AC490" s="103"/>
      <c r="AD490" s="103"/>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row>
    <row r="491" spans="1:59" x14ac:dyDescent="0.2">
      <c r="A491" s="2"/>
      <c r="B491" s="2"/>
      <c r="C491" s="2"/>
      <c r="D491" s="2"/>
      <c r="E491" s="2"/>
      <c r="F491" s="2"/>
      <c r="G491" s="2"/>
      <c r="H491" s="2"/>
      <c r="I491" s="2"/>
      <c r="J491" s="2"/>
      <c r="K491" s="103"/>
      <c r="L491" s="103"/>
      <c r="M491" s="103"/>
      <c r="N491" s="103"/>
      <c r="O491" s="103"/>
      <c r="P491" s="103"/>
      <c r="Q491" s="103"/>
      <c r="R491" s="103"/>
      <c r="S491" s="103"/>
      <c r="T491" s="103"/>
      <c r="U491" s="103"/>
      <c r="V491" s="103"/>
      <c r="W491" s="103"/>
      <c r="X491" s="103"/>
      <c r="Y491" s="103"/>
      <c r="Z491" s="103"/>
      <c r="AA491" s="103"/>
      <c r="AB491" s="103"/>
      <c r="AC491" s="103"/>
      <c r="AD491" s="103"/>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row>
    <row r="492" spans="1:59" x14ac:dyDescent="0.2">
      <c r="A492" s="2"/>
      <c r="B492" s="2"/>
      <c r="C492" s="2"/>
      <c r="D492" s="2"/>
      <c r="E492" s="2"/>
      <c r="F492" s="2"/>
      <c r="G492" s="2"/>
      <c r="H492" s="2"/>
      <c r="I492" s="2"/>
      <c r="J492" s="2"/>
      <c r="K492" s="103"/>
      <c r="L492" s="103"/>
      <c r="M492" s="103"/>
      <c r="N492" s="103"/>
      <c r="O492" s="103"/>
      <c r="P492" s="103"/>
      <c r="Q492" s="103"/>
      <c r="R492" s="103"/>
      <c r="S492" s="103"/>
      <c r="T492" s="103"/>
      <c r="U492" s="103"/>
      <c r="V492" s="103"/>
      <c r="W492" s="103"/>
      <c r="X492" s="103"/>
      <c r="Y492" s="103"/>
      <c r="Z492" s="103"/>
      <c r="AA492" s="103"/>
      <c r="AB492" s="103"/>
      <c r="AC492" s="103"/>
      <c r="AD492" s="103"/>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row>
    <row r="493" spans="1:59" x14ac:dyDescent="0.2">
      <c r="A493" s="2"/>
      <c r="B493" s="2"/>
      <c r="C493" s="2"/>
      <c r="D493" s="2"/>
      <c r="E493" s="2"/>
      <c r="F493" s="2"/>
      <c r="G493" s="2"/>
      <c r="H493" s="2"/>
      <c r="I493" s="2"/>
      <c r="J493" s="2"/>
      <c r="K493" s="103"/>
      <c r="L493" s="103"/>
      <c r="M493" s="103"/>
      <c r="N493" s="103"/>
      <c r="O493" s="103"/>
      <c r="P493" s="103"/>
      <c r="Q493" s="103"/>
      <c r="R493" s="103"/>
      <c r="S493" s="103"/>
      <c r="T493" s="103"/>
      <c r="U493" s="103"/>
      <c r="V493" s="103"/>
      <c r="W493" s="103"/>
      <c r="X493" s="103"/>
      <c r="Y493" s="103"/>
      <c r="Z493" s="103"/>
      <c r="AA493" s="103"/>
      <c r="AB493" s="103"/>
      <c r="AC493" s="103"/>
      <c r="AD493" s="103"/>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row>
    <row r="494" spans="1:59" x14ac:dyDescent="0.2">
      <c r="A494" s="2"/>
      <c r="B494" s="2"/>
      <c r="C494" s="2"/>
      <c r="D494" s="2"/>
      <c r="E494" s="2"/>
      <c r="F494" s="2"/>
      <c r="G494" s="2"/>
      <c r="H494" s="2"/>
      <c r="I494" s="2"/>
      <c r="J494" s="2"/>
      <c r="K494" s="103"/>
      <c r="L494" s="103"/>
      <c r="M494" s="103"/>
      <c r="N494" s="103"/>
      <c r="O494" s="103"/>
      <c r="P494" s="103"/>
      <c r="Q494" s="103"/>
      <c r="R494" s="103"/>
      <c r="S494" s="103"/>
      <c r="T494" s="103"/>
      <c r="U494" s="103"/>
      <c r="V494" s="103"/>
      <c r="W494" s="103"/>
      <c r="X494" s="103"/>
      <c r="Y494" s="103"/>
      <c r="Z494" s="103"/>
      <c r="AA494" s="103"/>
      <c r="AB494" s="103"/>
      <c r="AC494" s="103"/>
      <c r="AD494" s="103"/>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row>
    <row r="495" spans="1:59" x14ac:dyDescent="0.2">
      <c r="A495" s="2"/>
      <c r="B495" s="2"/>
      <c r="C495" s="2"/>
      <c r="D495" s="2"/>
      <c r="E495" s="2"/>
      <c r="F495" s="2"/>
      <c r="G495" s="2"/>
      <c r="H495" s="2"/>
      <c r="I495" s="2"/>
      <c r="J495" s="2"/>
      <c r="K495" s="103"/>
      <c r="L495" s="103"/>
      <c r="M495" s="103"/>
      <c r="N495" s="103"/>
      <c r="O495" s="103"/>
      <c r="P495" s="103"/>
      <c r="Q495" s="103"/>
      <c r="R495" s="103"/>
      <c r="S495" s="103"/>
      <c r="T495" s="103"/>
      <c r="U495" s="103"/>
      <c r="V495" s="103"/>
      <c r="W495" s="103"/>
      <c r="X495" s="103"/>
      <c r="Y495" s="103"/>
      <c r="Z495" s="103"/>
      <c r="AA495" s="103"/>
      <c r="AB495" s="103"/>
      <c r="AC495" s="103"/>
      <c r="AD495" s="103"/>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row>
    <row r="496" spans="1:59" x14ac:dyDescent="0.2">
      <c r="A496" s="2"/>
      <c r="B496" s="2"/>
      <c r="C496" s="2"/>
      <c r="D496" s="2"/>
      <c r="E496" s="2"/>
      <c r="F496" s="2"/>
      <c r="G496" s="2"/>
      <c r="H496" s="2"/>
      <c r="I496" s="2"/>
      <c r="J496" s="2"/>
      <c r="K496" s="103"/>
      <c r="L496" s="103"/>
      <c r="M496" s="103"/>
      <c r="N496" s="103"/>
      <c r="O496" s="103"/>
      <c r="P496" s="103"/>
      <c r="Q496" s="103"/>
      <c r="R496" s="103"/>
      <c r="S496" s="103"/>
      <c r="T496" s="103"/>
      <c r="U496" s="103"/>
      <c r="V496" s="103"/>
      <c r="W496" s="103"/>
      <c r="X496" s="103"/>
      <c r="Y496" s="103"/>
      <c r="Z496" s="103"/>
      <c r="AA496" s="103"/>
      <c r="AB496" s="103"/>
      <c r="AC496" s="103"/>
      <c r="AD496" s="103"/>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row>
    <row r="497" spans="1:59" x14ac:dyDescent="0.2">
      <c r="A497" s="2"/>
      <c r="B497" s="2"/>
      <c r="C497" s="2"/>
      <c r="D497" s="2"/>
      <c r="E497" s="2"/>
      <c r="F497" s="2"/>
      <c r="G497" s="2"/>
      <c r="H497" s="2"/>
      <c r="I497" s="2"/>
      <c r="J497" s="2"/>
      <c r="K497" s="103"/>
      <c r="L497" s="103"/>
      <c r="M497" s="103"/>
      <c r="N497" s="103"/>
      <c r="O497" s="103"/>
      <c r="P497" s="103"/>
      <c r="Q497" s="103"/>
      <c r="R497" s="103"/>
      <c r="S497" s="103"/>
      <c r="T497" s="103"/>
      <c r="U497" s="103"/>
      <c r="V497" s="103"/>
      <c r="W497" s="103"/>
      <c r="X497" s="103"/>
      <c r="Y497" s="103"/>
      <c r="Z497" s="103"/>
      <c r="AA497" s="103"/>
      <c r="AB497" s="103"/>
      <c r="AC497" s="103"/>
      <c r="AD497" s="103"/>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row>
    <row r="498" spans="1:59" x14ac:dyDescent="0.2">
      <c r="A498" s="2"/>
      <c r="B498" s="2"/>
      <c r="C498" s="2"/>
      <c r="D498" s="2"/>
      <c r="E498" s="2"/>
      <c r="F498" s="2"/>
      <c r="G498" s="2"/>
      <c r="H498" s="2"/>
      <c r="I498" s="2"/>
      <c r="J498" s="2"/>
      <c r="K498" s="103"/>
      <c r="L498" s="103"/>
      <c r="M498" s="103"/>
      <c r="N498" s="103"/>
      <c r="O498" s="103"/>
      <c r="P498" s="103"/>
      <c r="Q498" s="103"/>
      <c r="R498" s="103"/>
      <c r="S498" s="103"/>
      <c r="T498" s="103"/>
      <c r="U498" s="103"/>
      <c r="V498" s="103"/>
      <c r="W498" s="103"/>
      <c r="X498" s="103"/>
      <c r="Y498" s="103"/>
      <c r="Z498" s="103"/>
      <c r="AA498" s="103"/>
      <c r="AB498" s="103"/>
      <c r="AC498" s="103"/>
      <c r="AD498" s="103"/>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row>
    <row r="499" spans="1:59" x14ac:dyDescent="0.2">
      <c r="A499" s="2"/>
      <c r="B499" s="2"/>
      <c r="C499" s="2"/>
      <c r="D499" s="2"/>
      <c r="E499" s="2"/>
      <c r="F499" s="2"/>
      <c r="G499" s="2"/>
      <c r="H499" s="2"/>
      <c r="I499" s="2"/>
      <c r="J499" s="2"/>
      <c r="K499" s="103"/>
      <c r="L499" s="103"/>
      <c r="M499" s="103"/>
      <c r="N499" s="103"/>
      <c r="O499" s="103"/>
      <c r="P499" s="103"/>
      <c r="Q499" s="103"/>
      <c r="R499" s="103"/>
      <c r="S499" s="103"/>
      <c r="T499" s="103"/>
      <c r="U499" s="103"/>
      <c r="V499" s="103"/>
      <c r="W499" s="103"/>
      <c r="X499" s="103"/>
      <c r="Y499" s="103"/>
      <c r="Z499" s="103"/>
      <c r="AA499" s="103"/>
      <c r="AB499" s="103"/>
      <c r="AC499" s="103"/>
      <c r="AD499" s="103"/>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row>
    <row r="500" spans="1:59" x14ac:dyDescent="0.2">
      <c r="A500" s="2"/>
      <c r="B500" s="2"/>
      <c r="C500" s="2"/>
      <c r="D500" s="2"/>
      <c r="E500" s="2"/>
      <c r="F500" s="2"/>
      <c r="G500" s="2"/>
      <c r="H500" s="2"/>
      <c r="I500" s="2"/>
      <c r="J500" s="2"/>
      <c r="K500" s="103"/>
      <c r="L500" s="103"/>
      <c r="M500" s="103"/>
      <c r="N500" s="103"/>
      <c r="O500" s="103"/>
      <c r="P500" s="103"/>
      <c r="Q500" s="103"/>
      <c r="R500" s="103"/>
      <c r="S500" s="103"/>
      <c r="T500" s="103"/>
      <c r="U500" s="103"/>
      <c r="V500" s="103"/>
      <c r="W500" s="103"/>
      <c r="X500" s="103"/>
      <c r="Y500" s="103"/>
      <c r="Z500" s="103"/>
      <c r="AA500" s="103"/>
      <c r="AB500" s="103"/>
      <c r="AC500" s="103"/>
      <c r="AD500" s="103"/>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row>
    <row r="501" spans="1:59" x14ac:dyDescent="0.2">
      <c r="A501" s="2"/>
      <c r="B501" s="2"/>
      <c r="C501" s="2"/>
      <c r="D501" s="2"/>
      <c r="E501" s="2"/>
      <c r="F501" s="2"/>
      <c r="G501" s="2"/>
      <c r="H501" s="2"/>
      <c r="I501" s="2"/>
      <c r="J501" s="2"/>
      <c r="K501" s="103"/>
      <c r="L501" s="103"/>
      <c r="M501" s="103"/>
      <c r="N501" s="103"/>
      <c r="O501" s="103"/>
      <c r="P501" s="103"/>
      <c r="Q501" s="103"/>
      <c r="R501" s="103"/>
      <c r="S501" s="103"/>
      <c r="T501" s="103"/>
      <c r="U501" s="103"/>
      <c r="V501" s="103"/>
      <c r="W501" s="103"/>
      <c r="X501" s="103"/>
      <c r="Y501" s="103"/>
      <c r="Z501" s="103"/>
      <c r="AA501" s="103"/>
      <c r="AB501" s="103"/>
      <c r="AC501" s="103"/>
      <c r="AD501" s="103"/>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row>
    <row r="502" spans="1:59" x14ac:dyDescent="0.2">
      <c r="A502" s="2"/>
      <c r="B502" s="2"/>
      <c r="C502" s="2"/>
      <c r="D502" s="2"/>
      <c r="E502" s="2"/>
      <c r="F502" s="2"/>
      <c r="G502" s="2"/>
      <c r="H502" s="2"/>
      <c r="I502" s="2"/>
      <c r="J502" s="2"/>
      <c r="K502" s="103"/>
      <c r="L502" s="103"/>
      <c r="M502" s="103"/>
      <c r="N502" s="103"/>
      <c r="O502" s="103"/>
      <c r="P502" s="103"/>
      <c r="Q502" s="103"/>
      <c r="R502" s="103"/>
      <c r="S502" s="103"/>
      <c r="T502" s="103"/>
      <c r="U502" s="103"/>
      <c r="V502" s="103"/>
      <c r="W502" s="103"/>
      <c r="X502" s="103"/>
      <c r="Y502" s="103"/>
      <c r="Z502" s="103"/>
      <c r="AA502" s="103"/>
      <c r="AB502" s="103"/>
      <c r="AC502" s="103"/>
      <c r="AD502" s="103"/>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row>
    <row r="503" spans="1:59" x14ac:dyDescent="0.2">
      <c r="A503" s="2"/>
      <c r="B503" s="2"/>
      <c r="C503" s="2"/>
      <c r="D503" s="2"/>
      <c r="E503" s="2"/>
      <c r="F503" s="2"/>
      <c r="G503" s="2"/>
      <c r="H503" s="2"/>
      <c r="I503" s="2"/>
      <c r="J503" s="2"/>
      <c r="K503" s="103"/>
      <c r="L503" s="103"/>
      <c r="M503" s="103"/>
      <c r="N503" s="103"/>
      <c r="O503" s="103"/>
      <c r="P503" s="103"/>
      <c r="Q503" s="103"/>
      <c r="R503" s="103"/>
      <c r="S503" s="103"/>
      <c r="T503" s="103"/>
      <c r="U503" s="103"/>
      <c r="V503" s="103"/>
      <c r="W503" s="103"/>
      <c r="X503" s="103"/>
      <c r="Y503" s="103"/>
      <c r="Z503" s="103"/>
      <c r="AA503" s="103"/>
      <c r="AB503" s="103"/>
      <c r="AC503" s="103"/>
      <c r="AD503" s="103"/>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row>
    <row r="504" spans="1:59" x14ac:dyDescent="0.2">
      <c r="A504" s="2"/>
      <c r="B504" s="2"/>
      <c r="C504" s="2"/>
      <c r="D504" s="2"/>
      <c r="E504" s="2"/>
      <c r="F504" s="2"/>
      <c r="G504" s="2"/>
      <c r="H504" s="2"/>
      <c r="I504" s="2"/>
      <c r="J504" s="2"/>
      <c r="K504" s="103"/>
      <c r="L504" s="103"/>
      <c r="M504" s="103"/>
      <c r="N504" s="103"/>
      <c r="O504" s="103"/>
      <c r="P504" s="103"/>
      <c r="Q504" s="103"/>
      <c r="R504" s="103"/>
      <c r="S504" s="103"/>
      <c r="T504" s="103"/>
      <c r="U504" s="103"/>
      <c r="V504" s="103"/>
      <c r="W504" s="103"/>
      <c r="X504" s="103"/>
      <c r="Y504" s="103"/>
      <c r="Z504" s="103"/>
      <c r="AA504" s="103"/>
      <c r="AB504" s="103"/>
      <c r="AC504" s="103"/>
      <c r="AD504" s="103"/>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row>
    <row r="505" spans="1:59" x14ac:dyDescent="0.2">
      <c r="A505" s="2"/>
      <c r="B505" s="2"/>
      <c r="C505" s="2"/>
      <c r="D505" s="2"/>
      <c r="E505" s="2"/>
      <c r="F505" s="2"/>
      <c r="G505" s="2"/>
      <c r="H505" s="2"/>
      <c r="I505" s="2"/>
      <c r="J505" s="2"/>
      <c r="K505" s="103"/>
      <c r="L505" s="103"/>
      <c r="M505" s="103"/>
      <c r="N505" s="103"/>
      <c r="O505" s="103"/>
      <c r="P505" s="103"/>
      <c r="Q505" s="103"/>
      <c r="R505" s="103"/>
      <c r="S505" s="103"/>
      <c r="T505" s="103"/>
      <c r="U505" s="103"/>
      <c r="V505" s="103"/>
      <c r="W505" s="103"/>
      <c r="X505" s="103"/>
      <c r="Y505" s="103"/>
      <c r="Z505" s="103"/>
      <c r="AA505" s="103"/>
      <c r="AB505" s="103"/>
      <c r="AC505" s="103"/>
      <c r="AD505" s="103"/>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row>
    <row r="506" spans="1:59" x14ac:dyDescent="0.2">
      <c r="A506" s="2"/>
      <c r="B506" s="2"/>
      <c r="C506" s="2"/>
      <c r="D506" s="2"/>
      <c r="E506" s="2"/>
      <c r="F506" s="2"/>
      <c r="G506" s="2"/>
      <c r="H506" s="2"/>
      <c r="I506" s="2"/>
      <c r="J506" s="2"/>
      <c r="K506" s="103"/>
      <c r="L506" s="103"/>
      <c r="M506" s="103"/>
      <c r="N506" s="103"/>
      <c r="O506" s="103"/>
      <c r="P506" s="103"/>
      <c r="Q506" s="103"/>
      <c r="R506" s="103"/>
      <c r="S506" s="103"/>
      <c r="T506" s="103"/>
      <c r="U506" s="103"/>
      <c r="V506" s="103"/>
      <c r="W506" s="103"/>
      <c r="X506" s="103"/>
      <c r="Y506" s="103"/>
      <c r="Z506" s="103"/>
      <c r="AA506" s="103"/>
      <c r="AB506" s="103"/>
      <c r="AC506" s="103"/>
      <c r="AD506" s="103"/>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row>
    <row r="507" spans="1:59" x14ac:dyDescent="0.2">
      <c r="A507" s="2"/>
      <c r="B507" s="2"/>
      <c r="C507" s="2"/>
      <c r="D507" s="2"/>
      <c r="E507" s="2"/>
      <c r="F507" s="2"/>
      <c r="G507" s="2"/>
      <c r="H507" s="2"/>
      <c r="I507" s="2"/>
      <c r="J507" s="2"/>
      <c r="K507" s="103"/>
      <c r="L507" s="103"/>
      <c r="M507" s="103"/>
      <c r="N507" s="103"/>
      <c r="O507" s="103"/>
      <c r="P507" s="103"/>
      <c r="Q507" s="103"/>
      <c r="R507" s="103"/>
      <c r="S507" s="103"/>
      <c r="T507" s="103"/>
      <c r="U507" s="103"/>
      <c r="V507" s="103"/>
      <c r="W507" s="103"/>
      <c r="X507" s="103"/>
      <c r="Y507" s="103"/>
      <c r="Z507" s="103"/>
      <c r="AA507" s="103"/>
      <c r="AB507" s="103"/>
      <c r="AC507" s="103"/>
      <c r="AD507" s="103"/>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row>
    <row r="508" spans="1:59" x14ac:dyDescent="0.2">
      <c r="A508" s="2"/>
      <c r="B508" s="2"/>
      <c r="C508" s="2"/>
      <c r="D508" s="2"/>
      <c r="E508" s="2"/>
      <c r="F508" s="2"/>
      <c r="G508" s="2"/>
      <c r="H508" s="2"/>
      <c r="I508" s="2"/>
      <c r="J508" s="2"/>
      <c r="K508" s="103"/>
      <c r="L508" s="103"/>
      <c r="M508" s="103"/>
      <c r="N508" s="103"/>
      <c r="O508" s="103"/>
      <c r="P508" s="103"/>
      <c r="Q508" s="103"/>
      <c r="R508" s="103"/>
      <c r="S508" s="103"/>
      <c r="T508" s="103"/>
      <c r="U508" s="103"/>
      <c r="V508" s="103"/>
      <c r="W508" s="103"/>
      <c r="X508" s="103"/>
      <c r="Y508" s="103"/>
      <c r="Z508" s="103"/>
      <c r="AA508" s="103"/>
      <c r="AB508" s="103"/>
      <c r="AC508" s="103"/>
      <c r="AD508" s="103"/>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row>
    <row r="509" spans="1:59" x14ac:dyDescent="0.2">
      <c r="A509" s="2"/>
      <c r="B509" s="2"/>
      <c r="C509" s="2"/>
      <c r="D509" s="2"/>
      <c r="E509" s="2"/>
      <c r="F509" s="2"/>
      <c r="G509" s="2"/>
      <c r="H509" s="2"/>
      <c r="I509" s="2"/>
      <c r="J509" s="2"/>
      <c r="K509" s="103"/>
      <c r="L509" s="103"/>
      <c r="M509" s="103"/>
      <c r="N509" s="103"/>
      <c r="O509" s="103"/>
      <c r="P509" s="103"/>
      <c r="Q509" s="103"/>
      <c r="R509" s="103"/>
      <c r="S509" s="103"/>
      <c r="T509" s="103"/>
      <c r="U509" s="103"/>
      <c r="V509" s="103"/>
      <c r="W509" s="103"/>
      <c r="X509" s="103"/>
      <c r="Y509" s="103"/>
      <c r="Z509" s="103"/>
      <c r="AA509" s="103"/>
      <c r="AB509" s="103"/>
      <c r="AC509" s="103"/>
      <c r="AD509" s="103"/>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row>
    <row r="510" spans="1:59" x14ac:dyDescent="0.2">
      <c r="A510" s="2"/>
      <c r="B510" s="2"/>
      <c r="C510" s="2"/>
      <c r="D510" s="2"/>
      <c r="E510" s="2"/>
      <c r="F510" s="2"/>
      <c r="G510" s="2"/>
      <c r="H510" s="2"/>
      <c r="I510" s="2"/>
      <c r="J510" s="2"/>
      <c r="K510" s="103"/>
      <c r="L510" s="103"/>
      <c r="M510" s="103"/>
      <c r="N510" s="103"/>
      <c r="O510" s="103"/>
      <c r="P510" s="103"/>
      <c r="Q510" s="103"/>
      <c r="R510" s="103"/>
      <c r="S510" s="103"/>
      <c r="T510" s="103"/>
      <c r="U510" s="103"/>
      <c r="V510" s="103"/>
      <c r="W510" s="103"/>
      <c r="X510" s="103"/>
      <c r="Y510" s="103"/>
      <c r="Z510" s="103"/>
      <c r="AA510" s="103"/>
      <c r="AB510" s="103"/>
      <c r="AC510" s="103"/>
      <c r="AD510" s="103"/>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row>
    <row r="511" spans="1:59" x14ac:dyDescent="0.2">
      <c r="A511" s="2"/>
      <c r="B511" s="2"/>
      <c r="C511" s="2"/>
      <c r="D511" s="2"/>
      <c r="E511" s="2"/>
      <c r="F511" s="2"/>
      <c r="G511" s="2"/>
      <c r="H511" s="2"/>
      <c r="I511" s="2"/>
      <c r="J511" s="2"/>
      <c r="K511" s="103"/>
      <c r="L511" s="103"/>
      <c r="M511" s="103"/>
      <c r="N511" s="103"/>
      <c r="O511" s="103"/>
      <c r="P511" s="103"/>
      <c r="Q511" s="103"/>
      <c r="R511" s="103"/>
      <c r="S511" s="103"/>
      <c r="T511" s="103"/>
      <c r="U511" s="103"/>
      <c r="V511" s="103"/>
      <c r="W511" s="103"/>
      <c r="X511" s="103"/>
      <c r="Y511" s="103"/>
      <c r="Z511" s="103"/>
      <c r="AA511" s="103"/>
      <c r="AB511" s="103"/>
      <c r="AC511" s="103"/>
      <c r="AD511" s="103"/>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row>
    <row r="512" spans="1:59" x14ac:dyDescent="0.2">
      <c r="A512" s="2"/>
      <c r="B512" s="2"/>
      <c r="C512" s="2"/>
      <c r="D512" s="2"/>
      <c r="E512" s="2"/>
      <c r="F512" s="2"/>
      <c r="G512" s="2"/>
      <c r="H512" s="2"/>
      <c r="I512" s="2"/>
      <c r="J512" s="2"/>
      <c r="K512" s="103"/>
      <c r="L512" s="103"/>
      <c r="M512" s="103"/>
      <c r="N512" s="103"/>
      <c r="O512" s="103"/>
      <c r="P512" s="103"/>
      <c r="Q512" s="103"/>
      <c r="R512" s="103"/>
      <c r="S512" s="103"/>
      <c r="T512" s="103"/>
      <c r="U512" s="103"/>
      <c r="V512" s="103"/>
      <c r="W512" s="103"/>
      <c r="X512" s="103"/>
      <c r="Y512" s="103"/>
      <c r="Z512" s="103"/>
      <c r="AA512" s="103"/>
      <c r="AB512" s="103"/>
      <c r="AC512" s="103"/>
      <c r="AD512" s="103"/>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row>
    <row r="513" spans="1:59" x14ac:dyDescent="0.2">
      <c r="A513" s="2"/>
      <c r="B513" s="2"/>
      <c r="C513" s="2"/>
      <c r="D513" s="2"/>
      <c r="E513" s="2"/>
      <c r="F513" s="2"/>
      <c r="G513" s="2"/>
      <c r="H513" s="2"/>
      <c r="I513" s="2"/>
      <c r="J513" s="2"/>
      <c r="K513" s="103"/>
      <c r="L513" s="103"/>
      <c r="M513" s="103"/>
      <c r="N513" s="103"/>
      <c r="O513" s="103"/>
      <c r="P513" s="103"/>
      <c r="Q513" s="103"/>
      <c r="R513" s="103"/>
      <c r="S513" s="103"/>
      <c r="T513" s="103"/>
      <c r="U513" s="103"/>
      <c r="V513" s="103"/>
      <c r="W513" s="103"/>
      <c r="X513" s="103"/>
      <c r="Y513" s="103"/>
      <c r="Z513" s="103"/>
      <c r="AA513" s="103"/>
      <c r="AB513" s="103"/>
      <c r="AC513" s="103"/>
      <c r="AD513" s="103"/>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row>
    <row r="514" spans="1:59" x14ac:dyDescent="0.2">
      <c r="A514" s="2"/>
      <c r="B514" s="2"/>
      <c r="C514" s="2"/>
      <c r="D514" s="2"/>
      <c r="E514" s="2"/>
      <c r="F514" s="2"/>
      <c r="G514" s="2"/>
      <c r="H514" s="2"/>
      <c r="I514" s="2"/>
      <c r="J514" s="2"/>
      <c r="K514" s="103"/>
      <c r="L514" s="103"/>
      <c r="M514" s="103"/>
      <c r="N514" s="103"/>
      <c r="O514" s="103"/>
      <c r="P514" s="103"/>
      <c r="Q514" s="103"/>
      <c r="R514" s="103"/>
      <c r="S514" s="103"/>
      <c r="T514" s="103"/>
      <c r="U514" s="103"/>
      <c r="V514" s="103"/>
      <c r="W514" s="103"/>
      <c r="X514" s="103"/>
      <c r="Y514" s="103"/>
      <c r="Z514" s="103"/>
      <c r="AA514" s="103"/>
      <c r="AB514" s="103"/>
      <c r="AC514" s="103"/>
      <c r="AD514" s="103"/>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row>
    <row r="515" spans="1:59" x14ac:dyDescent="0.2">
      <c r="A515" s="2"/>
      <c r="B515" s="2"/>
      <c r="C515" s="2"/>
      <c r="D515" s="2"/>
      <c r="E515" s="2"/>
      <c r="F515" s="2"/>
      <c r="G515" s="2"/>
      <c r="H515" s="2"/>
      <c r="I515" s="2"/>
      <c r="J515" s="2"/>
      <c r="K515" s="103"/>
      <c r="L515" s="103"/>
      <c r="M515" s="103"/>
      <c r="N515" s="103"/>
      <c r="O515" s="103"/>
      <c r="P515" s="103"/>
      <c r="Q515" s="103"/>
      <c r="R515" s="103"/>
      <c r="S515" s="103"/>
      <c r="T515" s="103"/>
      <c r="U515" s="103"/>
      <c r="V515" s="103"/>
      <c r="W515" s="103"/>
      <c r="X515" s="103"/>
      <c r="Y515" s="103"/>
      <c r="Z515" s="103"/>
      <c r="AA515" s="103"/>
      <c r="AB515" s="103"/>
      <c r="AC515" s="103"/>
      <c r="AD515" s="103"/>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row>
    <row r="516" spans="1:59"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row>
    <row r="517" spans="1:59"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row>
    <row r="518" spans="1:59"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row>
    <row r="519" spans="1:59"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row>
    <row r="520" spans="1:59"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row>
    <row r="521" spans="1:59"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row>
    <row r="522" spans="1:59"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row>
    <row r="523" spans="1:59"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row>
    <row r="524" spans="1:59"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row>
    <row r="525" spans="1:59"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row>
    <row r="526" spans="1:59"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row>
    <row r="527" spans="1:59"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row>
    <row r="528" spans="1:59"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row>
    <row r="529" spans="1:59"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row>
    <row r="530" spans="1:59"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row>
    <row r="531" spans="1:59"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row>
    <row r="532" spans="1:59"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row>
    <row r="533" spans="1:59"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row>
    <row r="534" spans="1:59"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row>
    <row r="535" spans="1:59"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row>
    <row r="536" spans="1:59"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row>
    <row r="537" spans="1:59"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row>
    <row r="538" spans="1:59"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row>
    <row r="539" spans="1:59"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row>
    <row r="540" spans="1:59"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row>
    <row r="541" spans="1:59"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row>
    <row r="542" spans="1:59"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row>
    <row r="543" spans="1:59"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row>
    <row r="544" spans="1:59"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row>
    <row r="545" spans="1:59"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row>
    <row r="546" spans="1:59"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row>
    <row r="547" spans="1:59"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row>
    <row r="548" spans="1:59"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row>
    <row r="549" spans="1:59"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row>
    <row r="550" spans="1:59"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row>
    <row r="551" spans="1:59"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row>
    <row r="552" spans="1:59"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row>
    <row r="553" spans="1:59"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row>
    <row r="554" spans="1:59"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row>
    <row r="555" spans="1:59"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row>
    <row r="556" spans="1:59"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row>
    <row r="557" spans="1:59"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row>
    <row r="558" spans="1:59"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row>
    <row r="559" spans="1:59"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row>
    <row r="560" spans="1:59"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row>
    <row r="561" spans="1:59"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row>
    <row r="562" spans="1:59"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row>
    <row r="563" spans="1:59"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row>
    <row r="564" spans="1:59"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row>
    <row r="565" spans="1:59"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row>
    <row r="566" spans="1:59"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row>
    <row r="567" spans="1:59"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row>
    <row r="568" spans="1:59"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row>
    <row r="569" spans="1:59"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row>
    <row r="570" spans="1:59"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row>
    <row r="571" spans="1:59"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row>
    <row r="572" spans="1:59"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row>
    <row r="573" spans="1:59"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row>
    <row r="574" spans="1:59"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row>
    <row r="575" spans="1:59"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row>
    <row r="576" spans="1:59"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row>
    <row r="577" spans="1:59"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row>
    <row r="578" spans="1:59"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row>
    <row r="579" spans="1:59"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row>
    <row r="580" spans="1:59"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row>
    <row r="581" spans="1:59"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row>
    <row r="582" spans="1:59"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row>
    <row r="583" spans="1:59"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row>
    <row r="584" spans="1:59"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row>
    <row r="585" spans="1:59"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row>
    <row r="586" spans="1:59"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row>
    <row r="587" spans="1:59"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row>
    <row r="588" spans="1:59"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row>
    <row r="589" spans="1:59"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row>
    <row r="590" spans="1:59"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row>
    <row r="591" spans="1:59"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row>
    <row r="592" spans="1:59"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row>
    <row r="593" spans="1:59"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row>
    <row r="594" spans="1:59"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row>
    <row r="595" spans="1:59"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row>
    <row r="596" spans="1:59"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row>
    <row r="597" spans="1:59"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row>
    <row r="598" spans="1:59"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row>
    <row r="599" spans="1:59"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row>
    <row r="600" spans="1:59"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row>
    <row r="601" spans="1:59"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row>
    <row r="602" spans="1:59"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row>
    <row r="603" spans="1:59"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row>
    <row r="604" spans="1:59"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row>
    <row r="605" spans="1:59"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row>
    <row r="606" spans="1:59"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row>
    <row r="607" spans="1:59"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row>
    <row r="608" spans="1:59"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row>
    <row r="609" spans="1:59"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row>
    <row r="610" spans="1:59"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row>
    <row r="611" spans="1:59"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row>
    <row r="612" spans="1:59"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row>
    <row r="613" spans="1:59"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row>
    <row r="614" spans="1:59"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row>
    <row r="615" spans="1:59"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row>
    <row r="616" spans="1:59"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row>
    <row r="617" spans="1:59"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row>
    <row r="618" spans="1:59"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row>
    <row r="619" spans="1:59"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row>
    <row r="620" spans="1:59"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row>
    <row r="621" spans="1:59"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row>
    <row r="622" spans="1:59"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row>
    <row r="623" spans="1:59"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row>
    <row r="624" spans="1:59"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row>
    <row r="625" spans="1:59"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row>
    <row r="626" spans="1:59"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row>
    <row r="627" spans="1:59"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row>
    <row r="628" spans="1:59"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row>
    <row r="629" spans="1:59"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row>
    <row r="630" spans="1:59"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row>
    <row r="631" spans="1:59"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row>
    <row r="632" spans="1:59"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row>
    <row r="633" spans="1:59"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row>
    <row r="634" spans="1:59"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row>
    <row r="635" spans="1:59"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row>
    <row r="636" spans="1:59"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row>
    <row r="637" spans="1:59"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row>
    <row r="638" spans="1:59"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row>
    <row r="639" spans="1:59"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row>
    <row r="640" spans="1:59"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row>
    <row r="641" spans="1:59"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row>
    <row r="642" spans="1:59"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row>
    <row r="643" spans="1:59"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row>
    <row r="644" spans="1:59"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row>
    <row r="645" spans="1:59"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row>
    <row r="646" spans="1:59"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row>
    <row r="647" spans="1:59"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row>
    <row r="648" spans="1:59"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row>
    <row r="649" spans="1:59"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row>
    <row r="650" spans="1:59"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row>
    <row r="651" spans="1:59"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row>
    <row r="652" spans="1:59"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row>
    <row r="653" spans="1:59"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row>
    <row r="654" spans="1:59"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row>
    <row r="655" spans="1:59"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row>
    <row r="656" spans="1:59"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row>
    <row r="657" spans="1:59"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row>
    <row r="658" spans="1:59"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row>
    <row r="659" spans="1:59"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row>
    <row r="660" spans="1:59"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row>
    <row r="661" spans="1:59"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row>
    <row r="662" spans="1:59"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row>
    <row r="663" spans="1:59"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row>
    <row r="664" spans="1:59"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row>
    <row r="665" spans="1:59"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row>
    <row r="666" spans="1:59"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row>
    <row r="667" spans="1:59"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row>
    <row r="668" spans="1:59"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row>
    <row r="669" spans="1:59"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row>
    <row r="670" spans="1:59"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row>
    <row r="671" spans="1:59"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row>
    <row r="672" spans="1:59"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row>
    <row r="673" spans="1:59"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row>
    <row r="674" spans="1:59"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row>
    <row r="675" spans="1:59"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row>
    <row r="676" spans="1:59"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row>
    <row r="677" spans="1:59"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row>
    <row r="678" spans="1:59"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row>
    <row r="679" spans="1:59"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row>
    <row r="680" spans="1:59"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row>
    <row r="681" spans="1:59"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row>
    <row r="682" spans="1:59"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row>
    <row r="683" spans="1:59"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row>
    <row r="684" spans="1:59"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row>
    <row r="685" spans="1:59"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row>
    <row r="686" spans="1:59"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row>
    <row r="687" spans="1:59"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row>
    <row r="688" spans="1:59"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row>
    <row r="689" spans="1:59"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row>
    <row r="690" spans="1:59"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row>
    <row r="691" spans="1:59"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row>
    <row r="692" spans="1:59"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row>
    <row r="693" spans="1:59"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row>
    <row r="694" spans="1:59"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row>
    <row r="695" spans="1:59"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row>
    <row r="696" spans="1:59"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row>
    <row r="697" spans="1:59"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row>
    <row r="698" spans="1:59"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row>
    <row r="699" spans="1:59"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row>
    <row r="700" spans="1:59"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row>
    <row r="701" spans="1:59"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row>
    <row r="702" spans="1:59"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row>
    <row r="703" spans="1:59"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row>
    <row r="704" spans="1:59"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row>
    <row r="705" spans="1:59"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row>
    <row r="706" spans="1:59"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row>
    <row r="707" spans="1:59"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row>
    <row r="708" spans="1:59"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row>
    <row r="709" spans="1:59"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row>
    <row r="710" spans="1:59"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row>
    <row r="711" spans="1:59"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row>
    <row r="712" spans="1:59"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row>
    <row r="713" spans="1:59"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row>
    <row r="714" spans="1:59"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row>
    <row r="715" spans="1:59"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row>
    <row r="716" spans="1:59"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row>
    <row r="717" spans="1:59"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row>
    <row r="718" spans="1:59"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row>
    <row r="719" spans="1:59"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row>
    <row r="720" spans="1:59"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row>
    <row r="721" spans="1:59"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row>
    <row r="722" spans="1:59"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row>
    <row r="723" spans="1:59"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row>
    <row r="724" spans="1:59"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row>
    <row r="725" spans="1:59"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row>
    <row r="726" spans="1:59"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row>
    <row r="727" spans="1:59"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row>
    <row r="728" spans="1:59"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row>
    <row r="729" spans="1:59"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row>
    <row r="730" spans="1:59"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row>
    <row r="731" spans="1:59"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row>
    <row r="732" spans="1:59"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row>
    <row r="733" spans="1:59"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row>
    <row r="734" spans="1:59"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row>
    <row r="735" spans="1:59"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row>
    <row r="736" spans="1:59"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row>
    <row r="737" spans="1:59"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row>
    <row r="738" spans="1:59"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row>
    <row r="739" spans="1:59"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row>
    <row r="740" spans="1:59"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row>
    <row r="741" spans="1:59"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row>
    <row r="742" spans="1:59"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row>
    <row r="743" spans="1:59"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row>
    <row r="744" spans="1:59"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row>
    <row r="745" spans="1:59"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row>
    <row r="746" spans="1:59"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row>
    <row r="747" spans="1:59"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row>
    <row r="748" spans="1:59"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row>
    <row r="749" spans="1:59"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row>
    <row r="750" spans="1:59"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row>
    <row r="751" spans="1:59"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row>
    <row r="752" spans="1:59"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row>
    <row r="753" spans="1:59"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row>
    <row r="754" spans="1:59"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row>
    <row r="755" spans="1:59"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row>
    <row r="756" spans="1:59"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row>
    <row r="757" spans="1:59"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row>
    <row r="758" spans="1:59"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row>
    <row r="759" spans="1:59"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row>
    <row r="760" spans="1:59"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row>
    <row r="761" spans="1:59"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row>
    <row r="762" spans="1:59"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row>
    <row r="763" spans="1:59"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row>
    <row r="764" spans="1:59"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row>
    <row r="765" spans="1:59"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row>
    <row r="766" spans="1:59"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row>
    <row r="767" spans="1:59"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row>
    <row r="768" spans="1:59"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row>
    <row r="769" spans="1:59"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row>
    <row r="770" spans="1:59"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row>
    <row r="771" spans="1:59"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row>
    <row r="772" spans="1:59"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row>
    <row r="773" spans="1:59"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row>
    <row r="774" spans="1:59"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row>
    <row r="775" spans="1:59"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row>
    <row r="776" spans="1:59"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row>
    <row r="777" spans="1:59"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row>
    <row r="778" spans="1:59"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row>
    <row r="779" spans="1:59"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row>
    <row r="780" spans="1:59"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row>
    <row r="781" spans="1:59"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row>
    <row r="782" spans="1:59"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row>
    <row r="783" spans="1:59"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row>
    <row r="784" spans="1:59"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row>
    <row r="785" spans="1:59"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row>
    <row r="786" spans="1:59"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row>
    <row r="787" spans="1:59"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row>
    <row r="788" spans="1:59"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row>
    <row r="789" spans="1:59"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row>
    <row r="790" spans="1:59"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row>
    <row r="791" spans="1:59"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row>
    <row r="792" spans="1:59"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row>
    <row r="793" spans="1:59"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row>
    <row r="794" spans="1:59"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row>
    <row r="795" spans="1:59"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row>
    <row r="796" spans="1:59"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row>
    <row r="797" spans="1:59"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row>
    <row r="798" spans="1:59"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row>
    <row r="799" spans="1:59"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row>
    <row r="800" spans="1:59"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row>
    <row r="801" spans="1:59"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row>
    <row r="802" spans="1:59"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row>
    <row r="803" spans="1:59"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row>
    <row r="804" spans="1:59"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row>
    <row r="805" spans="1:59"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row>
    <row r="806" spans="1:59"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row>
    <row r="807" spans="1:59"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row>
    <row r="808" spans="1:59"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row>
    <row r="809" spans="1:59"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row>
    <row r="810" spans="1:59"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row>
    <row r="811" spans="1:59"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row>
    <row r="812" spans="1:59"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row>
    <row r="813" spans="1:59"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row>
    <row r="814" spans="1:59"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row>
    <row r="815" spans="1:59"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row>
    <row r="816" spans="1:59"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row>
    <row r="817" spans="1:59"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row>
    <row r="818" spans="1:59"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row>
    <row r="819" spans="1:59"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row>
    <row r="820" spans="1:59"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row>
    <row r="821" spans="1:59"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row>
    <row r="822" spans="1:59"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row>
    <row r="823" spans="1:59"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row>
    <row r="824" spans="1:59"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row>
    <row r="825" spans="1:59"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row>
    <row r="826" spans="1:59"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row>
    <row r="827" spans="1:59"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row>
    <row r="828" spans="1:59"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row>
    <row r="829" spans="1:59"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row>
    <row r="830" spans="1:59"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row>
    <row r="831" spans="1:59"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row>
    <row r="832" spans="1:59"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row>
    <row r="833" spans="1:59"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row>
    <row r="834" spans="1:59"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row>
    <row r="835" spans="1:59"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row>
    <row r="836" spans="1:59"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row>
    <row r="837" spans="1:59"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row>
    <row r="838" spans="1:59"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row>
    <row r="839" spans="1:59"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row>
    <row r="840" spans="1:59"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row>
    <row r="841" spans="1:59"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row>
    <row r="842" spans="1:59"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row>
    <row r="843" spans="1:59"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row>
    <row r="844" spans="1:59"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row>
    <row r="845" spans="1:59"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row>
    <row r="846" spans="1:59"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row>
    <row r="847" spans="1:59"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row>
    <row r="848" spans="1:59"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row>
    <row r="849" spans="1:59"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row>
    <row r="850" spans="1:59"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row>
    <row r="851" spans="1:59"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row>
    <row r="852" spans="1:59"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row>
    <row r="853" spans="1:59"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row>
    <row r="854" spans="1:59"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row>
    <row r="855" spans="1:59"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row>
    <row r="856" spans="1:59"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row>
    <row r="857" spans="1:59"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row>
    <row r="858" spans="1:59"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row>
    <row r="859" spans="1:59"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row>
    <row r="860" spans="1:59"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row>
    <row r="861" spans="1:59"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row>
    <row r="862" spans="1:59"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row>
    <row r="863" spans="1:59"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row>
    <row r="864" spans="1:59"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row>
    <row r="865" spans="1:59"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row>
    <row r="866" spans="1:59"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row>
    <row r="867" spans="1:59"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row>
    <row r="868" spans="1:59"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row>
    <row r="869" spans="1:59"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row>
    <row r="870" spans="1:59"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row>
    <row r="871" spans="1:59"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row>
    <row r="872" spans="1:59"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row>
    <row r="873" spans="1:59"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row>
    <row r="874" spans="1:59"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row>
    <row r="875" spans="1:59"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row>
    <row r="876" spans="1:59"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row>
    <row r="877" spans="1:59"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row>
    <row r="878" spans="1:59"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row>
    <row r="879" spans="1:59"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row>
    <row r="880" spans="1:59"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row>
    <row r="881" spans="1:59"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row>
    <row r="882" spans="1:59"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row>
    <row r="883" spans="1:59"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row>
    <row r="884" spans="1:59"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row>
    <row r="885" spans="1:59"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row>
    <row r="886" spans="1:59"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row>
    <row r="887" spans="1:59"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row>
    <row r="888" spans="1:59"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row>
    <row r="889" spans="1:59"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row>
    <row r="890" spans="1:59"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row>
    <row r="891" spans="1:59"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row>
    <row r="892" spans="1:59"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row>
    <row r="893" spans="1:59"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row>
    <row r="894" spans="1:59"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row>
    <row r="895" spans="1:59"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row>
    <row r="896" spans="1:59"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row>
    <row r="897" spans="1:59"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row>
    <row r="898" spans="1:59"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row>
    <row r="899" spans="1:59"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row>
    <row r="900" spans="1:59"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row>
    <row r="901" spans="1:59"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row>
    <row r="902" spans="1:59"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row>
    <row r="903" spans="1:59"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row>
    <row r="904" spans="1:59"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row>
    <row r="905" spans="1:59"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row>
    <row r="906" spans="1:59"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row>
    <row r="907" spans="1:59"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row>
    <row r="908" spans="1:59"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row>
    <row r="909" spans="1:59"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row>
    <row r="910" spans="1:59"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row>
    <row r="911" spans="1:59"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row>
    <row r="912" spans="1:59"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row>
    <row r="913" spans="1:59"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row>
    <row r="914" spans="1:59"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row>
    <row r="915" spans="1:59"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row>
    <row r="916" spans="1:59"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row>
    <row r="917" spans="1:59"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row>
    <row r="918" spans="1:59"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row>
    <row r="919" spans="1:59"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row>
    <row r="920" spans="1:59"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row>
    <row r="921" spans="1:59"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row>
    <row r="922" spans="1:59"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row>
    <row r="923" spans="1:59"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row>
    <row r="924" spans="1:59"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row>
    <row r="925" spans="1:59"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row>
    <row r="926" spans="1:59"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row>
    <row r="927" spans="1:59"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row>
    <row r="928" spans="1:59"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row>
    <row r="929" spans="1:59"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row>
    <row r="930" spans="1:59"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row>
    <row r="931" spans="1:59"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row>
    <row r="932" spans="1:59"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row>
    <row r="933" spans="1:59"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row>
    <row r="934" spans="1:59"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row>
    <row r="935" spans="1:59"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row>
    <row r="936" spans="1:59"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row>
    <row r="937" spans="1:59"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row>
    <row r="938" spans="1:59"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row>
    <row r="939" spans="1:59"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row>
    <row r="940" spans="1:59"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row>
    <row r="941" spans="1:59"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row>
    <row r="942" spans="1:59"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row>
    <row r="943" spans="1:59"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row>
    <row r="944" spans="1:59"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row>
    <row r="945" spans="1:59"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row>
  </sheetData>
  <phoneticPr fontId="0" type="noConversion"/>
  <pageMargins left="0.75" right="0.75" top="0.89" bottom="0.36" header="0.5" footer="0.3"/>
  <pageSetup paperSize="9" scale="48" fitToHeight="13" orientation="landscape" r:id="rId1"/>
  <headerFooter alignWithMargins="0"/>
  <rowBreaks count="3" manualBreakCount="3">
    <brk id="98" max="16" man="1"/>
    <brk id="183" max="16" man="1"/>
    <brk id="232"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H372"/>
  <sheetViews>
    <sheetView topLeftCell="A127" zoomScaleNormal="100" workbookViewId="0">
      <selection activeCell="A150" sqref="A150"/>
    </sheetView>
  </sheetViews>
  <sheetFormatPr defaultColWidth="11.42578125" defaultRowHeight="12.75" x14ac:dyDescent="0.2"/>
  <cols>
    <col min="1" max="1" width="79.42578125" customWidth="1"/>
    <col min="2" max="2" width="52.85546875" hidden="1" customWidth="1"/>
    <col min="3" max="3" width="9.7109375" customWidth="1"/>
    <col min="4" max="4" width="9.42578125" customWidth="1"/>
    <col min="5" max="7" width="8.28515625" customWidth="1"/>
    <col min="8" max="8" width="8.7109375" customWidth="1"/>
    <col min="9" max="9" width="8.140625" customWidth="1"/>
    <col min="10" max="11" width="8.28515625" customWidth="1"/>
    <col min="12" max="12" width="9.140625" customWidth="1"/>
    <col min="13" max="21" width="8.28515625" customWidth="1"/>
    <col min="22" max="22" width="9.42578125" customWidth="1"/>
    <col min="23" max="23" width="10.140625" customWidth="1"/>
    <col min="24" max="32" width="9.5703125" customWidth="1"/>
    <col min="33" max="33" width="10.140625" customWidth="1"/>
  </cols>
  <sheetData>
    <row r="4" spans="1:60" s="4" customFormat="1" x14ac:dyDescent="0.2">
      <c r="A4" s="564" t="s">
        <v>201</v>
      </c>
      <c r="B4" s="42" t="s">
        <v>58</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39"/>
      <c r="AG4" s="39"/>
      <c r="AH4" s="39"/>
      <c r="AI4" s="39"/>
      <c r="AJ4" s="39"/>
      <c r="AK4" s="41"/>
      <c r="AL4" s="2"/>
      <c r="AM4" s="2"/>
      <c r="AN4" s="2"/>
      <c r="AO4" s="2"/>
      <c r="AP4" s="2"/>
      <c r="AQ4" s="2"/>
      <c r="AR4" s="2"/>
      <c r="AS4" s="2"/>
      <c r="AT4" s="2"/>
      <c r="AU4" s="2"/>
      <c r="AV4" s="2"/>
      <c r="AW4" s="2"/>
      <c r="AX4" s="2"/>
      <c r="AY4" s="2"/>
      <c r="AZ4" s="2"/>
      <c r="BA4" s="2"/>
      <c r="BB4" s="2"/>
      <c r="BC4" s="2"/>
      <c r="BD4" s="2"/>
      <c r="BE4" s="2"/>
      <c r="BF4" s="2"/>
      <c r="BG4" s="2"/>
      <c r="BH4" s="2"/>
    </row>
    <row r="5" spans="1:60" s="4" customFormat="1" x14ac:dyDescent="0.2">
      <c r="A5" s="43"/>
      <c r="B5" s="43"/>
      <c r="C5" s="124">
        <v>1982</v>
      </c>
      <c r="D5" s="124">
        <v>1983</v>
      </c>
      <c r="E5" s="124">
        <v>1984</v>
      </c>
      <c r="F5" s="124">
        <v>1985</v>
      </c>
      <c r="G5" s="124">
        <v>1986</v>
      </c>
      <c r="H5" s="124">
        <v>1987</v>
      </c>
      <c r="I5" s="124">
        <v>1988</v>
      </c>
      <c r="J5" s="124">
        <v>1989</v>
      </c>
      <c r="K5" s="124">
        <v>1990</v>
      </c>
      <c r="L5" s="117">
        <v>1991</v>
      </c>
      <c r="M5" s="117">
        <v>1992</v>
      </c>
      <c r="N5" s="117">
        <v>1993</v>
      </c>
      <c r="O5" s="117">
        <v>1994</v>
      </c>
      <c r="P5" s="117">
        <v>1995</v>
      </c>
      <c r="Q5" s="117">
        <v>1996</v>
      </c>
      <c r="R5" s="117">
        <v>1997</v>
      </c>
      <c r="S5" s="117">
        <v>1998</v>
      </c>
      <c r="T5" s="117">
        <v>1999</v>
      </c>
      <c r="U5" s="117">
        <v>2000</v>
      </c>
      <c r="V5" s="117">
        <v>2001</v>
      </c>
      <c r="W5" s="117">
        <v>2002</v>
      </c>
      <c r="X5" s="117">
        <v>2003</v>
      </c>
      <c r="Y5" s="117">
        <v>2004</v>
      </c>
      <c r="Z5" s="117">
        <v>2005</v>
      </c>
      <c r="AA5" s="149">
        <v>2006</v>
      </c>
      <c r="AB5" s="149">
        <v>2007</v>
      </c>
      <c r="AC5" s="149">
        <v>2008</v>
      </c>
      <c r="AD5" s="149">
        <v>2009</v>
      </c>
      <c r="AE5" s="240">
        <v>2010</v>
      </c>
      <c r="AF5" s="781">
        <v>2011</v>
      </c>
      <c r="AG5" s="781">
        <v>2012</v>
      </c>
      <c r="AH5" s="781">
        <v>2013</v>
      </c>
      <c r="AI5" s="781">
        <v>2014</v>
      </c>
      <c r="AJ5" s="781">
        <v>2015</v>
      </c>
      <c r="AK5" s="41"/>
      <c r="AL5" s="2"/>
      <c r="AM5" s="2"/>
      <c r="AN5" s="2"/>
      <c r="AO5" s="2"/>
      <c r="AP5" s="2"/>
      <c r="AQ5" s="2"/>
      <c r="AR5" s="2"/>
      <c r="AS5" s="2"/>
      <c r="AT5" s="2"/>
      <c r="AU5" s="2"/>
      <c r="AV5" s="2"/>
      <c r="AW5" s="2"/>
      <c r="AX5" s="2"/>
      <c r="AY5" s="2"/>
      <c r="AZ5" s="2"/>
      <c r="BA5" s="2"/>
      <c r="BB5" s="2"/>
      <c r="BC5" s="2"/>
      <c r="BD5" s="2"/>
      <c r="BE5" s="2"/>
      <c r="BF5" s="2"/>
      <c r="BG5" s="2"/>
      <c r="BH5" s="2"/>
    </row>
    <row r="6" spans="1:60" s="4" customFormat="1" x14ac:dyDescent="0.2">
      <c r="A6" s="576" t="s">
        <v>8</v>
      </c>
      <c r="B6" s="20" t="s">
        <v>8</v>
      </c>
      <c r="C6" s="82" t="s">
        <v>0</v>
      </c>
      <c r="D6" s="82" t="s">
        <v>0</v>
      </c>
      <c r="E6" s="82" t="s">
        <v>0</v>
      </c>
      <c r="F6" s="82" t="s">
        <v>0</v>
      </c>
      <c r="G6" s="82" t="s">
        <v>0</v>
      </c>
      <c r="H6" s="82" t="s">
        <v>0</v>
      </c>
      <c r="I6" s="82" t="s">
        <v>0</v>
      </c>
      <c r="J6" s="82" t="s">
        <v>0</v>
      </c>
      <c r="K6" s="82" t="s">
        <v>0</v>
      </c>
      <c r="L6" s="82">
        <v>371.9</v>
      </c>
      <c r="M6" s="82">
        <v>386.4</v>
      </c>
      <c r="N6" s="82">
        <v>384.2</v>
      </c>
      <c r="O6" s="82">
        <v>431.1</v>
      </c>
      <c r="P6" s="82">
        <v>465.7</v>
      </c>
      <c r="Q6" s="82">
        <v>508.4</v>
      </c>
      <c r="R6" s="82">
        <v>564.29999999999995</v>
      </c>
      <c r="S6" s="82">
        <v>634.1</v>
      </c>
      <c r="T6" s="82">
        <v>695.3</v>
      </c>
      <c r="U6" s="112">
        <v>760.9</v>
      </c>
      <c r="V6" s="112">
        <v>848.3</v>
      </c>
      <c r="W6" s="112">
        <v>960.4</v>
      </c>
      <c r="X6" s="112">
        <v>1039.3</v>
      </c>
      <c r="Y6" s="112">
        <v>1144.9000000000001</v>
      </c>
      <c r="Z6" s="84">
        <v>1235.5</v>
      </c>
      <c r="AA6" s="111">
        <v>1342.9</v>
      </c>
      <c r="AB6" s="111">
        <v>1478</v>
      </c>
      <c r="AC6" s="111">
        <v>1604.3</v>
      </c>
      <c r="AD6" s="111">
        <v>1701.4</v>
      </c>
      <c r="AE6" s="111">
        <v>1837.1</v>
      </c>
      <c r="AF6" s="778">
        <v>1976.1</v>
      </c>
      <c r="AG6" s="778">
        <v>2137.6999999999998</v>
      </c>
      <c r="AH6" s="778">
        <v>2286.6</v>
      </c>
      <c r="AI6" s="778">
        <v>2451.3000000000002</v>
      </c>
      <c r="AJ6" s="778">
        <v>2610</v>
      </c>
      <c r="AK6" s="41"/>
      <c r="AL6" s="2"/>
      <c r="AM6" s="2"/>
      <c r="AN6" s="2"/>
      <c r="AO6" s="2"/>
      <c r="AP6" s="2"/>
      <c r="AQ6" s="2"/>
      <c r="AR6" s="2"/>
      <c r="AS6" s="2"/>
      <c r="AT6" s="2"/>
      <c r="AU6" s="2"/>
      <c r="AV6" s="2"/>
      <c r="AW6" s="2"/>
      <c r="AX6" s="2"/>
      <c r="AY6" s="2"/>
      <c r="AZ6" s="2"/>
      <c r="BA6" s="2"/>
      <c r="BB6" s="2"/>
      <c r="BC6" s="2"/>
      <c r="BD6" s="2"/>
      <c r="BE6" s="2"/>
      <c r="BF6" s="2"/>
      <c r="BG6" s="2"/>
      <c r="BH6" s="2"/>
    </row>
    <row r="7" spans="1:60" s="4" customFormat="1" x14ac:dyDescent="0.2">
      <c r="A7" s="606" t="s">
        <v>202</v>
      </c>
      <c r="B7" s="186" t="s">
        <v>9</v>
      </c>
      <c r="C7" s="82">
        <v>183</v>
      </c>
      <c r="D7" s="82">
        <v>196</v>
      </c>
      <c r="E7" s="82">
        <v>207.6</v>
      </c>
      <c r="F7" s="82">
        <v>223.3</v>
      </c>
      <c r="G7" s="82">
        <v>240.2</v>
      </c>
      <c r="H7" s="82">
        <v>260.3</v>
      </c>
      <c r="I7" s="82">
        <v>268.7</v>
      </c>
      <c r="J7" s="82">
        <v>279</v>
      </c>
      <c r="K7" s="82">
        <v>282.39999999999998</v>
      </c>
      <c r="L7" s="82">
        <v>287</v>
      </c>
      <c r="M7" s="82">
        <v>295.7</v>
      </c>
      <c r="N7" s="82">
        <v>282.2</v>
      </c>
      <c r="O7" s="82">
        <v>313.60000000000002</v>
      </c>
      <c r="P7" s="82">
        <v>324.60000000000002</v>
      </c>
      <c r="Q7" s="82">
        <v>335.1</v>
      </c>
      <c r="R7" s="82">
        <v>343.9</v>
      </c>
      <c r="S7" s="82">
        <v>360</v>
      </c>
      <c r="T7" s="82">
        <v>371.3</v>
      </c>
      <c r="U7" s="112">
        <v>370.4</v>
      </c>
      <c r="V7" s="112">
        <v>397.5</v>
      </c>
      <c r="W7" s="112">
        <v>440.5</v>
      </c>
      <c r="X7" s="112">
        <v>442.8</v>
      </c>
      <c r="Y7" s="112">
        <v>465.6</v>
      </c>
      <c r="Z7" s="84">
        <v>480.4</v>
      </c>
      <c r="AA7" s="112">
        <v>491.2</v>
      </c>
      <c r="AB7" s="112">
        <v>512.4</v>
      </c>
      <c r="AC7" s="112">
        <v>528.29999999999995</v>
      </c>
      <c r="AD7" s="112">
        <v>541.6</v>
      </c>
      <c r="AE7" s="112">
        <v>563.4</v>
      </c>
      <c r="AF7" s="779">
        <v>575.29999999999995</v>
      </c>
      <c r="AG7" s="779">
        <v>597.20000000000005</v>
      </c>
      <c r="AH7" s="779">
        <v>615.70000000000005</v>
      </c>
      <c r="AI7" s="779">
        <v>633.9</v>
      </c>
      <c r="AJ7" s="779">
        <v>658.3</v>
      </c>
      <c r="AK7" s="41"/>
      <c r="AL7" s="2"/>
      <c r="AM7" s="2"/>
      <c r="AN7" s="2"/>
      <c r="AO7" s="2"/>
      <c r="AP7" s="2"/>
      <c r="AQ7" s="2"/>
      <c r="AR7" s="2"/>
      <c r="AS7" s="2"/>
      <c r="AT7" s="2"/>
      <c r="AU7" s="2"/>
      <c r="AV7" s="2"/>
      <c r="AW7" s="2"/>
      <c r="AX7" s="2"/>
      <c r="AY7" s="2"/>
      <c r="AZ7" s="2"/>
      <c r="BA7" s="2"/>
      <c r="BB7" s="2"/>
      <c r="BC7" s="2"/>
      <c r="BD7" s="2"/>
      <c r="BE7" s="2"/>
      <c r="BF7" s="2"/>
      <c r="BG7" s="2"/>
      <c r="BH7" s="2"/>
    </row>
    <row r="8" spans="1:60" s="4" customFormat="1" ht="15" x14ac:dyDescent="0.2">
      <c r="A8" s="213" t="s">
        <v>203</v>
      </c>
      <c r="B8" s="33" t="s">
        <v>64</v>
      </c>
      <c r="C8" s="77" t="s">
        <v>0</v>
      </c>
      <c r="D8" s="77" t="s">
        <v>0</v>
      </c>
      <c r="E8" s="77">
        <v>16.5</v>
      </c>
      <c r="F8" s="77">
        <v>20.100000000000001</v>
      </c>
      <c r="G8" s="77">
        <v>21.8</v>
      </c>
      <c r="H8" s="77">
        <v>29.5</v>
      </c>
      <c r="I8" s="77">
        <v>35</v>
      </c>
      <c r="J8" s="77">
        <v>47.8</v>
      </c>
      <c r="K8" s="77">
        <v>53.2</v>
      </c>
      <c r="L8" s="77">
        <v>64</v>
      </c>
      <c r="M8" s="77">
        <v>76.099999999999994</v>
      </c>
      <c r="N8" s="77">
        <v>79.7</v>
      </c>
      <c r="O8" s="77">
        <v>86.7</v>
      </c>
      <c r="P8" s="77">
        <v>101.7</v>
      </c>
      <c r="Q8" s="77">
        <v>125.1</v>
      </c>
      <c r="R8" s="77">
        <v>146.5</v>
      </c>
      <c r="S8" s="77">
        <v>173.9</v>
      </c>
      <c r="T8" s="77">
        <v>202.7</v>
      </c>
      <c r="U8" s="86">
        <v>221</v>
      </c>
      <c r="V8" s="86">
        <v>268.10000000000002</v>
      </c>
      <c r="W8" s="86">
        <v>331.3</v>
      </c>
      <c r="X8" s="86">
        <v>348.9</v>
      </c>
      <c r="Y8" s="86">
        <v>384.3</v>
      </c>
      <c r="Z8" s="85">
        <v>411.8</v>
      </c>
      <c r="AA8" s="86">
        <v>437.4</v>
      </c>
      <c r="AB8" s="86">
        <v>462.3</v>
      </c>
      <c r="AC8" s="86">
        <v>483.9</v>
      </c>
      <c r="AD8" s="86">
        <v>503.6</v>
      </c>
      <c r="AE8" s="86">
        <v>533.5</v>
      </c>
      <c r="AF8" s="777">
        <v>550</v>
      </c>
      <c r="AG8" s="777">
        <v>575.1</v>
      </c>
      <c r="AH8" s="777">
        <v>596.1</v>
      </c>
      <c r="AI8" s="777">
        <v>616.9</v>
      </c>
      <c r="AJ8" s="777">
        <v>643.29999999999995</v>
      </c>
      <c r="AK8" s="41"/>
      <c r="AL8" s="2"/>
      <c r="AM8" s="2"/>
      <c r="AN8" s="2"/>
      <c r="AO8" s="2"/>
      <c r="AP8" s="2"/>
      <c r="AQ8" s="2"/>
      <c r="AR8" s="2"/>
      <c r="AS8" s="2"/>
      <c r="AT8" s="2"/>
      <c r="AU8" s="2"/>
      <c r="AV8" s="2"/>
      <c r="AW8" s="2"/>
      <c r="AX8" s="2"/>
      <c r="AY8" s="2"/>
      <c r="AZ8" s="2"/>
      <c r="BA8" s="2"/>
      <c r="BB8" s="2"/>
      <c r="BC8" s="2"/>
      <c r="BD8" s="2"/>
      <c r="BE8" s="2"/>
      <c r="BF8" s="2"/>
      <c r="BG8" s="2"/>
      <c r="BH8" s="2"/>
    </row>
    <row r="9" spans="1:60" s="4" customFormat="1" x14ac:dyDescent="0.2">
      <c r="A9" s="213" t="s">
        <v>204</v>
      </c>
      <c r="B9" s="36" t="s">
        <v>11</v>
      </c>
      <c r="C9" s="77" t="s">
        <v>0</v>
      </c>
      <c r="D9" s="77" t="s">
        <v>0</v>
      </c>
      <c r="E9" s="78">
        <v>191.1</v>
      </c>
      <c r="F9" s="78">
        <v>203.2</v>
      </c>
      <c r="G9" s="78">
        <v>218.4</v>
      </c>
      <c r="H9" s="242">
        <v>230.8</v>
      </c>
      <c r="I9" s="78">
        <v>233.7</v>
      </c>
      <c r="J9" s="78">
        <v>231.2</v>
      </c>
      <c r="K9" s="78">
        <v>229.2</v>
      </c>
      <c r="L9" s="77">
        <v>223</v>
      </c>
      <c r="M9" s="77">
        <v>219.6</v>
      </c>
      <c r="N9" s="77">
        <v>202.5</v>
      </c>
      <c r="O9" s="77">
        <v>226.9</v>
      </c>
      <c r="P9" s="77">
        <v>222.9</v>
      </c>
      <c r="Q9" s="77">
        <v>210</v>
      </c>
      <c r="R9" s="77">
        <v>197.4</v>
      </c>
      <c r="S9" s="77">
        <v>186.2</v>
      </c>
      <c r="T9" s="77">
        <v>168.5</v>
      </c>
      <c r="U9" s="86">
        <v>149.30000000000001</v>
      </c>
      <c r="V9" s="86">
        <v>129.30000000000001</v>
      </c>
      <c r="W9" s="86">
        <v>109.3</v>
      </c>
      <c r="X9" s="86">
        <v>93.9</v>
      </c>
      <c r="Y9" s="86">
        <v>81.3</v>
      </c>
      <c r="Z9" s="85">
        <v>68.599999999999994</v>
      </c>
      <c r="AA9" s="86">
        <v>53.8</v>
      </c>
      <c r="AB9" s="86">
        <v>50.2</v>
      </c>
      <c r="AC9" s="86">
        <v>44.5</v>
      </c>
      <c r="AD9" s="86">
        <v>38.1</v>
      </c>
      <c r="AE9" s="86">
        <v>29.9</v>
      </c>
      <c r="AF9" s="777">
        <v>25.3</v>
      </c>
      <c r="AG9" s="777">
        <v>22.1</v>
      </c>
      <c r="AH9" s="777">
        <v>19.600000000000001</v>
      </c>
      <c r="AI9" s="777">
        <v>17</v>
      </c>
      <c r="AJ9" s="777">
        <v>15</v>
      </c>
      <c r="AK9" s="41"/>
      <c r="AL9" s="2"/>
      <c r="AM9" s="2"/>
      <c r="AN9" s="2"/>
      <c r="AO9" s="2"/>
      <c r="AP9" s="2"/>
      <c r="AQ9" s="2"/>
      <c r="AR9" s="2"/>
      <c r="AS9" s="2"/>
      <c r="AT9" s="2"/>
      <c r="AU9" s="2"/>
      <c r="AV9" s="2"/>
      <c r="AW9" s="2"/>
      <c r="AX9" s="2"/>
      <c r="AY9" s="2"/>
      <c r="AZ9" s="2"/>
      <c r="BA9" s="2"/>
      <c r="BB9" s="2"/>
      <c r="BC9" s="2"/>
      <c r="BD9" s="2"/>
      <c r="BE9" s="2"/>
      <c r="BF9" s="2"/>
      <c r="BG9" s="2"/>
      <c r="BH9" s="2"/>
    </row>
    <row r="10" spans="1:60" s="4" customFormat="1" x14ac:dyDescent="0.2">
      <c r="A10" s="217" t="s">
        <v>12</v>
      </c>
      <c r="B10" s="186" t="s">
        <v>12</v>
      </c>
      <c r="C10" s="82" t="s">
        <v>0</v>
      </c>
      <c r="D10" s="82" t="s">
        <v>0</v>
      </c>
      <c r="E10" s="82" t="s">
        <v>0</v>
      </c>
      <c r="F10" s="82" t="s">
        <v>0</v>
      </c>
      <c r="G10" s="82" t="s">
        <v>0</v>
      </c>
      <c r="H10" s="82" t="s">
        <v>0</v>
      </c>
      <c r="I10" s="82" t="s">
        <v>0</v>
      </c>
      <c r="J10" s="82" t="s">
        <v>0</v>
      </c>
      <c r="K10" s="82" t="s">
        <v>0</v>
      </c>
      <c r="L10" s="82">
        <v>38.700000000000003</v>
      </c>
      <c r="M10" s="82">
        <v>52.6</v>
      </c>
      <c r="N10" s="82">
        <v>70.400000000000006</v>
      </c>
      <c r="O10" s="82">
        <v>91.3</v>
      </c>
      <c r="P10" s="82">
        <v>118.8</v>
      </c>
      <c r="Q10" s="82">
        <v>156.1</v>
      </c>
      <c r="R10" s="82">
        <v>207.5</v>
      </c>
      <c r="S10" s="82">
        <v>264.60000000000002</v>
      </c>
      <c r="T10" s="82">
        <v>317.7</v>
      </c>
      <c r="U10" s="112">
        <v>386.5</v>
      </c>
      <c r="V10" s="112">
        <v>448</v>
      </c>
      <c r="W10" s="112">
        <v>517.79999999999995</v>
      </c>
      <c r="X10" s="112">
        <v>595</v>
      </c>
      <c r="Y10" s="112">
        <v>678.1</v>
      </c>
      <c r="Z10" s="84">
        <v>754.2</v>
      </c>
      <c r="AA10" s="112">
        <v>851</v>
      </c>
      <c r="AB10" s="112">
        <v>965.1</v>
      </c>
      <c r="AC10" s="112">
        <v>1075.5999999999999</v>
      </c>
      <c r="AD10" s="112">
        <v>1159.5</v>
      </c>
      <c r="AE10" s="112">
        <v>1273.5</v>
      </c>
      <c r="AF10" s="779">
        <v>1400.6</v>
      </c>
      <c r="AG10" s="779">
        <v>1540.4</v>
      </c>
      <c r="AH10" s="779">
        <v>1670.8</v>
      </c>
      <c r="AI10" s="779">
        <v>1817.3</v>
      </c>
      <c r="AJ10" s="779">
        <v>1951.6</v>
      </c>
      <c r="AK10" s="6"/>
      <c r="AL10" s="2"/>
      <c r="AM10" s="2"/>
      <c r="AN10" s="2"/>
      <c r="AO10" s="2"/>
      <c r="AP10" s="2"/>
      <c r="AQ10" s="2"/>
      <c r="AR10" s="2"/>
      <c r="AS10" s="2"/>
      <c r="AT10" s="2"/>
      <c r="AU10" s="2"/>
      <c r="AV10" s="2"/>
      <c r="AW10" s="2"/>
      <c r="AX10" s="2"/>
      <c r="AY10" s="2"/>
      <c r="AZ10" s="2"/>
      <c r="BA10" s="2"/>
      <c r="BB10" s="2"/>
      <c r="BC10" s="2"/>
      <c r="BD10" s="2"/>
      <c r="BE10" s="2"/>
      <c r="BF10" s="2"/>
      <c r="BG10" s="2"/>
      <c r="BH10" s="2"/>
    </row>
    <row r="11" spans="1:60" s="4" customFormat="1" x14ac:dyDescent="0.2">
      <c r="A11" s="607" t="s">
        <v>10</v>
      </c>
      <c r="B11" s="32" t="s">
        <v>10</v>
      </c>
      <c r="C11" s="77" t="s">
        <v>0</v>
      </c>
      <c r="D11" s="77" t="s">
        <v>0</v>
      </c>
      <c r="E11" s="77" t="s">
        <v>0</v>
      </c>
      <c r="F11" s="77" t="s">
        <v>0</v>
      </c>
      <c r="G11" s="77" t="s">
        <v>0</v>
      </c>
      <c r="H11" s="77" t="s">
        <v>0</v>
      </c>
      <c r="I11" s="77" t="s">
        <v>0</v>
      </c>
      <c r="J11" s="77" t="s">
        <v>0</v>
      </c>
      <c r="K11" s="77" t="s">
        <v>0</v>
      </c>
      <c r="L11" s="77">
        <v>34.200000000000003</v>
      </c>
      <c r="M11" s="77">
        <v>47.3</v>
      </c>
      <c r="N11" s="77">
        <v>64.900000000000006</v>
      </c>
      <c r="O11" s="77">
        <v>86.5</v>
      </c>
      <c r="P11" s="77">
        <v>113.8</v>
      </c>
      <c r="Q11" s="77">
        <v>151.5</v>
      </c>
      <c r="R11" s="77">
        <v>200.9</v>
      </c>
      <c r="S11" s="77">
        <v>256</v>
      </c>
      <c r="T11" s="77">
        <v>307.3</v>
      </c>
      <c r="U11" s="86">
        <v>378.4</v>
      </c>
      <c r="V11" s="86">
        <v>439</v>
      </c>
      <c r="W11" s="86">
        <v>508</v>
      </c>
      <c r="X11" s="86">
        <v>584.70000000000005</v>
      </c>
      <c r="Y11" s="86">
        <v>664.2</v>
      </c>
      <c r="Z11" s="85">
        <v>737.9</v>
      </c>
      <c r="AA11" s="86">
        <v>830.7</v>
      </c>
      <c r="AB11" s="86">
        <v>960.3</v>
      </c>
      <c r="AC11" s="86">
        <v>1073.2</v>
      </c>
      <c r="AD11" s="86">
        <v>1157.7</v>
      </c>
      <c r="AE11" s="86">
        <v>1271.8</v>
      </c>
      <c r="AF11" s="777">
        <v>1398.9</v>
      </c>
      <c r="AG11" s="777">
        <v>1538.3</v>
      </c>
      <c r="AH11" s="777">
        <v>1668.8</v>
      </c>
      <c r="AI11" s="777">
        <v>1815.3</v>
      </c>
      <c r="AJ11" s="777">
        <v>1949.2</v>
      </c>
      <c r="AK11" s="6"/>
      <c r="AL11" s="2"/>
      <c r="AM11" s="2"/>
      <c r="AN11" s="2"/>
      <c r="AO11" s="2"/>
      <c r="AP11" s="2"/>
      <c r="AQ11" s="2"/>
      <c r="AR11" s="2"/>
      <c r="AS11" s="2"/>
      <c r="AT11" s="2"/>
      <c r="AU11" s="2"/>
      <c r="AV11" s="2"/>
      <c r="AW11" s="2"/>
      <c r="AX11" s="2"/>
      <c r="AY11" s="2"/>
      <c r="AZ11" s="2"/>
      <c r="BA11" s="2"/>
      <c r="BB11" s="2"/>
      <c r="BC11" s="2"/>
      <c r="BD11" s="2"/>
      <c r="BE11" s="2"/>
      <c r="BF11" s="2"/>
      <c r="BG11" s="2"/>
      <c r="BH11" s="2"/>
    </row>
    <row r="12" spans="1:60" s="4" customFormat="1" x14ac:dyDescent="0.2">
      <c r="A12" s="608" t="s">
        <v>205</v>
      </c>
      <c r="B12" s="37" t="s">
        <v>13</v>
      </c>
      <c r="C12" s="77" t="s">
        <v>0</v>
      </c>
      <c r="D12" s="77" t="s">
        <v>0</v>
      </c>
      <c r="E12" s="77" t="s">
        <v>0</v>
      </c>
      <c r="F12" s="77" t="s">
        <v>0</v>
      </c>
      <c r="G12" s="77" t="s">
        <v>0</v>
      </c>
      <c r="H12" s="77" t="s">
        <v>0</v>
      </c>
      <c r="I12" s="77">
        <v>4</v>
      </c>
      <c r="J12" s="77">
        <v>6.5</v>
      </c>
      <c r="K12" s="77">
        <v>4.5</v>
      </c>
      <c r="L12" s="77">
        <v>4.5</v>
      </c>
      <c r="M12" s="77">
        <v>5.3</v>
      </c>
      <c r="N12" s="77">
        <v>5.5</v>
      </c>
      <c r="O12" s="77">
        <v>4.8</v>
      </c>
      <c r="P12" s="77">
        <v>5</v>
      </c>
      <c r="Q12" s="77">
        <v>4.5</v>
      </c>
      <c r="R12" s="77">
        <v>6.6</v>
      </c>
      <c r="S12" s="77">
        <v>8.6</v>
      </c>
      <c r="T12" s="77">
        <v>10.4</v>
      </c>
      <c r="U12" s="86">
        <v>8.1999999999999993</v>
      </c>
      <c r="V12" s="86">
        <v>9</v>
      </c>
      <c r="W12" s="86">
        <v>9.8000000000000007</v>
      </c>
      <c r="X12" s="86">
        <v>10.3</v>
      </c>
      <c r="Y12" s="86">
        <v>13.9</v>
      </c>
      <c r="Z12" s="85">
        <v>16.3</v>
      </c>
      <c r="AA12" s="86">
        <v>20.399999999999999</v>
      </c>
      <c r="AB12" s="86">
        <v>4.8</v>
      </c>
      <c r="AC12" s="86">
        <v>2.4</v>
      </c>
      <c r="AD12" s="86">
        <v>1.9</v>
      </c>
      <c r="AE12" s="86">
        <v>1.7</v>
      </c>
      <c r="AF12" s="777">
        <v>1.8</v>
      </c>
      <c r="AG12" s="777">
        <v>2.1</v>
      </c>
      <c r="AH12" s="777">
        <v>2</v>
      </c>
      <c r="AI12" s="777">
        <v>2.1</v>
      </c>
      <c r="AJ12" s="777">
        <v>2.5</v>
      </c>
      <c r="AK12" s="6"/>
      <c r="AL12" s="2"/>
      <c r="AM12" s="2"/>
      <c r="AN12" s="2"/>
      <c r="AO12" s="2"/>
      <c r="AP12" s="2"/>
      <c r="AQ12" s="2"/>
      <c r="AR12" s="2"/>
      <c r="AS12" s="2"/>
      <c r="AT12" s="2"/>
      <c r="AU12" s="2"/>
      <c r="AV12" s="2"/>
      <c r="AW12" s="2"/>
      <c r="AX12" s="2"/>
      <c r="AY12" s="2"/>
      <c r="AZ12" s="2"/>
      <c r="BA12" s="2"/>
      <c r="BB12" s="2"/>
      <c r="BC12" s="2"/>
      <c r="BD12" s="2"/>
      <c r="BE12" s="2"/>
      <c r="BF12" s="2"/>
      <c r="BG12" s="2"/>
      <c r="BH12" s="2"/>
    </row>
    <row r="13" spans="1:60" s="4" customFormat="1" x14ac:dyDescent="0.2">
      <c r="A13" s="565" t="s">
        <v>7</v>
      </c>
      <c r="B13" s="198" t="s">
        <v>7</v>
      </c>
      <c r="C13" s="114">
        <v>92</v>
      </c>
      <c r="D13" s="114">
        <v>94</v>
      </c>
      <c r="E13" s="114">
        <v>101</v>
      </c>
      <c r="F13" s="114">
        <v>86</v>
      </c>
      <c r="G13" s="114">
        <v>70</v>
      </c>
      <c r="H13" s="114">
        <v>76</v>
      </c>
      <c r="I13" s="114">
        <v>72.2</v>
      </c>
      <c r="J13" s="114">
        <v>60.3</v>
      </c>
      <c r="K13" s="114">
        <v>50</v>
      </c>
      <c r="L13" s="114">
        <v>46.2</v>
      </c>
      <c r="M13" s="114">
        <v>38.1</v>
      </c>
      <c r="N13" s="114">
        <v>31.6</v>
      </c>
      <c r="O13" s="114">
        <v>26.3</v>
      </c>
      <c r="P13" s="114">
        <v>22.4</v>
      </c>
      <c r="Q13" s="114">
        <v>17.100000000000001</v>
      </c>
      <c r="R13" s="114">
        <v>12.9</v>
      </c>
      <c r="S13" s="114">
        <v>9.4</v>
      </c>
      <c r="T13" s="114">
        <v>6.3</v>
      </c>
      <c r="U13" s="115">
        <v>4</v>
      </c>
      <c r="V13" s="115">
        <v>2.9</v>
      </c>
      <c r="W13" s="115">
        <v>2</v>
      </c>
      <c r="X13" s="115">
        <v>1.5</v>
      </c>
      <c r="Y13" s="115">
        <v>1.2</v>
      </c>
      <c r="Z13" s="115">
        <v>0.8</v>
      </c>
      <c r="AA13" s="115">
        <v>0.7</v>
      </c>
      <c r="AB13" s="115">
        <v>0.5</v>
      </c>
      <c r="AC13" s="115">
        <v>0.4</v>
      </c>
      <c r="AD13" s="115">
        <v>0.3</v>
      </c>
      <c r="AE13" s="115">
        <v>0.2</v>
      </c>
      <c r="AF13" s="780">
        <v>0.2</v>
      </c>
      <c r="AG13" s="780">
        <v>0.1</v>
      </c>
      <c r="AH13" s="780">
        <v>0.1</v>
      </c>
      <c r="AI13" s="780">
        <v>0.1</v>
      </c>
      <c r="AJ13" s="780">
        <v>0.1</v>
      </c>
      <c r="AK13" s="10"/>
      <c r="AL13" s="2"/>
      <c r="AM13" s="2"/>
      <c r="AN13" s="2"/>
      <c r="AO13" s="2"/>
      <c r="AP13" s="2"/>
      <c r="AQ13" s="2"/>
      <c r="AR13" s="2"/>
      <c r="AS13" s="2"/>
      <c r="AT13" s="2"/>
      <c r="AU13" s="2"/>
      <c r="AV13" s="2"/>
      <c r="AW13" s="2"/>
      <c r="AX13" s="2"/>
      <c r="AY13" s="2"/>
      <c r="AZ13" s="2"/>
      <c r="BA13" s="2"/>
      <c r="BB13" s="2"/>
      <c r="BC13" s="2"/>
      <c r="BD13" s="2"/>
      <c r="BE13" s="2"/>
      <c r="BF13" s="2"/>
      <c r="BG13" s="2"/>
      <c r="BH13" s="2"/>
    </row>
    <row r="14" spans="1:60" s="4" customFormat="1" ht="15" x14ac:dyDescent="0.2">
      <c r="A14" s="199" t="s">
        <v>206</v>
      </c>
      <c r="B14" s="9" t="s">
        <v>60</v>
      </c>
      <c r="C14" s="87"/>
      <c r="D14" s="87"/>
      <c r="E14" s="87"/>
      <c r="F14" s="87"/>
      <c r="G14" s="87"/>
      <c r="H14" s="87"/>
      <c r="I14" s="87"/>
      <c r="J14" s="87"/>
      <c r="K14" s="87"/>
      <c r="L14" s="87"/>
      <c r="M14" s="87"/>
      <c r="N14" s="87"/>
      <c r="O14" s="87"/>
      <c r="P14" s="87"/>
      <c r="Q14" s="88"/>
      <c r="R14" s="88"/>
      <c r="S14" s="88"/>
      <c r="T14" s="88"/>
      <c r="U14" s="88"/>
      <c r="V14" s="88"/>
      <c r="W14" s="88"/>
      <c r="X14" s="88"/>
      <c r="Y14" s="88"/>
      <c r="Z14" s="88"/>
      <c r="AA14" s="88"/>
      <c r="AB14" s="88"/>
      <c r="AC14" s="94"/>
      <c r="AD14" s="94"/>
      <c r="AE14" s="94"/>
      <c r="AF14" s="14"/>
      <c r="AG14" s="14"/>
      <c r="AH14" s="14"/>
      <c r="AI14" s="14"/>
      <c r="AJ14" s="14"/>
      <c r="AK14" s="14"/>
      <c r="AL14" s="2"/>
      <c r="AM14" s="45"/>
      <c r="AN14" s="2"/>
      <c r="AO14" s="2"/>
      <c r="AP14" s="2"/>
      <c r="AQ14" s="2"/>
      <c r="AR14" s="2"/>
      <c r="AS14" s="2"/>
      <c r="AT14" s="2"/>
      <c r="AU14" s="2"/>
      <c r="AV14" s="2"/>
      <c r="AW14" s="2"/>
      <c r="AX14" s="2"/>
      <c r="AY14" s="2"/>
      <c r="AZ14" s="2"/>
      <c r="BA14" s="2"/>
      <c r="BB14" s="2"/>
      <c r="BC14" s="2"/>
      <c r="BD14" s="2"/>
      <c r="BE14" s="2"/>
      <c r="BF14" s="2"/>
      <c r="BG14" s="2"/>
      <c r="BH14" s="2"/>
    </row>
    <row r="15" spans="1:60" s="4" customFormat="1" x14ac:dyDescent="0.2">
      <c r="A15" s="9"/>
      <c r="B15" s="9"/>
      <c r="C15" s="87"/>
      <c r="D15" s="87"/>
      <c r="E15" s="87"/>
      <c r="F15" s="87"/>
      <c r="G15" s="87"/>
      <c r="H15" s="87"/>
      <c r="I15" s="87"/>
      <c r="J15" s="87"/>
      <c r="K15" s="87"/>
      <c r="L15" s="87"/>
      <c r="M15" s="87"/>
      <c r="N15" s="87"/>
      <c r="O15" s="77"/>
      <c r="P15" s="77"/>
      <c r="Q15" s="77"/>
      <c r="R15" s="87"/>
      <c r="S15" s="87"/>
      <c r="T15" s="87"/>
      <c r="U15" s="87"/>
      <c r="V15" s="87"/>
      <c r="W15" s="87"/>
      <c r="X15" s="87"/>
      <c r="Y15" s="87"/>
      <c r="Z15" s="87"/>
      <c r="AA15" s="87"/>
      <c r="AB15" s="87"/>
      <c r="AC15" s="89"/>
      <c r="AD15" s="89"/>
      <c r="AE15" s="89"/>
      <c r="AF15" s="17"/>
      <c r="AG15" s="17"/>
      <c r="AH15" s="17"/>
      <c r="AI15" s="17"/>
      <c r="AJ15" s="17"/>
      <c r="AK15" s="17"/>
      <c r="AL15" s="2"/>
      <c r="AM15" s="45"/>
      <c r="AN15" s="2"/>
      <c r="AO15" s="2"/>
      <c r="AP15" s="2"/>
      <c r="AQ15" s="2"/>
      <c r="AR15" s="2"/>
      <c r="AS15" s="2"/>
      <c r="AT15" s="2"/>
      <c r="AU15" s="2"/>
      <c r="AV15" s="2"/>
      <c r="AW15" s="2"/>
      <c r="AX15" s="2"/>
      <c r="AY15" s="2"/>
      <c r="AZ15" s="2"/>
      <c r="BA15" s="2"/>
      <c r="BB15" s="2"/>
      <c r="BC15" s="2"/>
      <c r="BD15" s="2"/>
      <c r="BE15" s="2"/>
      <c r="BF15" s="2"/>
      <c r="BG15" s="2"/>
      <c r="BH15" s="2"/>
    </row>
    <row r="16" spans="1:60" s="4" customFormat="1" x14ac:dyDescent="0.2">
      <c r="A16" s="46"/>
      <c r="B16" s="46"/>
      <c r="C16" s="116"/>
      <c r="D16" s="116"/>
      <c r="E16" s="116"/>
      <c r="F16" s="116"/>
      <c r="G16" s="116"/>
      <c r="H16" s="116"/>
      <c r="I16" s="194"/>
      <c r="J16" s="194"/>
      <c r="K16" s="194"/>
      <c r="L16" s="194"/>
      <c r="M16" s="194"/>
      <c r="N16" s="194"/>
      <c r="O16" s="77"/>
      <c r="P16" s="77"/>
      <c r="Q16" s="77"/>
      <c r="R16" s="87"/>
      <c r="S16" s="87"/>
      <c r="T16" s="87"/>
      <c r="U16" s="87"/>
      <c r="V16" s="87"/>
      <c r="W16" s="87"/>
      <c r="X16" s="87"/>
      <c r="Y16" s="87"/>
      <c r="Z16" s="87"/>
      <c r="AA16" s="87"/>
      <c r="AB16" s="87"/>
      <c r="AC16" s="89"/>
      <c r="AD16" s="89"/>
      <c r="AE16" s="89"/>
      <c r="AF16" s="17"/>
      <c r="AG16" s="17"/>
      <c r="AH16" s="17"/>
      <c r="AI16" s="17"/>
      <c r="AJ16" s="17"/>
      <c r="AK16" s="17"/>
      <c r="AL16" s="2"/>
      <c r="AM16" s="45"/>
      <c r="AN16" s="2"/>
      <c r="AO16" s="2"/>
      <c r="AP16" s="2"/>
      <c r="AQ16" s="2"/>
      <c r="AR16" s="2"/>
      <c r="AS16" s="2"/>
      <c r="AT16" s="2"/>
      <c r="AU16" s="2"/>
      <c r="AV16" s="2"/>
      <c r="AW16" s="2"/>
      <c r="AX16" s="2"/>
      <c r="AY16" s="2"/>
      <c r="AZ16" s="2"/>
      <c r="BA16" s="2"/>
      <c r="BB16" s="2"/>
      <c r="BC16" s="2"/>
      <c r="BD16" s="2"/>
      <c r="BE16" s="2"/>
      <c r="BF16" s="2"/>
      <c r="BG16" s="2"/>
      <c r="BH16" s="2"/>
    </row>
    <row r="17" spans="1:60" s="4" customFormat="1" x14ac:dyDescent="0.2">
      <c r="A17" s="215" t="s">
        <v>348</v>
      </c>
      <c r="B17" s="20" t="s">
        <v>59</v>
      </c>
      <c r="C17" s="88"/>
      <c r="D17" s="88"/>
      <c r="E17" s="88"/>
      <c r="F17" s="88"/>
      <c r="G17" s="88"/>
      <c r="H17" s="88"/>
      <c r="I17" s="224"/>
      <c r="J17" s="88"/>
      <c r="K17" s="88"/>
      <c r="L17" s="88"/>
      <c r="M17" s="88"/>
      <c r="N17" s="88"/>
      <c r="O17" s="82"/>
      <c r="P17" s="82"/>
      <c r="Q17" s="82"/>
      <c r="R17" s="87"/>
      <c r="S17" s="87"/>
      <c r="T17" s="87"/>
      <c r="U17" s="87"/>
      <c r="V17" s="87"/>
      <c r="W17" s="87"/>
      <c r="X17" s="87"/>
      <c r="Y17" s="87"/>
      <c r="Z17" s="87"/>
      <c r="AA17" s="87"/>
      <c r="AB17" s="87"/>
      <c r="AC17" s="89"/>
      <c r="AD17" s="89"/>
      <c r="AE17" s="89"/>
      <c r="AF17" s="17"/>
      <c r="AG17" s="17"/>
      <c r="AH17" s="17"/>
      <c r="AI17" s="17"/>
      <c r="AJ17" s="17"/>
      <c r="AK17" s="17"/>
      <c r="AL17" s="2"/>
      <c r="AM17" s="45"/>
      <c r="AN17" s="2"/>
      <c r="AO17" s="2"/>
      <c r="AP17" s="2"/>
      <c r="AQ17" s="2"/>
      <c r="AR17" s="2"/>
      <c r="AS17" s="2"/>
      <c r="AT17" s="2"/>
      <c r="AU17" s="2"/>
      <c r="AV17" s="2"/>
      <c r="AW17" s="2"/>
      <c r="AX17" s="2"/>
      <c r="AY17" s="2"/>
      <c r="AZ17" s="2"/>
      <c r="BA17" s="2"/>
      <c r="BB17" s="2"/>
      <c r="BC17" s="2"/>
      <c r="BD17" s="2"/>
      <c r="BE17" s="2"/>
      <c r="BF17" s="2"/>
      <c r="BG17" s="2"/>
      <c r="BH17" s="2"/>
    </row>
    <row r="18" spans="1:60" s="75" customFormat="1" x14ac:dyDescent="0.2">
      <c r="A18" s="202"/>
      <c r="B18" s="202"/>
      <c r="C18" s="124">
        <v>1982</v>
      </c>
      <c r="D18" s="124">
        <v>1983</v>
      </c>
      <c r="E18" s="124">
        <v>1984</v>
      </c>
      <c r="F18" s="124">
        <v>1985</v>
      </c>
      <c r="G18" s="124">
        <v>1986</v>
      </c>
      <c r="H18" s="124">
        <v>1987</v>
      </c>
      <c r="I18" s="124">
        <v>1988</v>
      </c>
      <c r="J18" s="124">
        <v>1989</v>
      </c>
      <c r="K18" s="124">
        <v>1990</v>
      </c>
      <c r="L18" s="117">
        <v>1991</v>
      </c>
      <c r="M18" s="117">
        <v>1992</v>
      </c>
      <c r="N18" s="117">
        <v>1993</v>
      </c>
      <c r="O18" s="117">
        <v>1994</v>
      </c>
      <c r="P18" s="117">
        <v>1995</v>
      </c>
      <c r="Q18" s="117">
        <v>1996</v>
      </c>
      <c r="R18" s="117">
        <v>1997</v>
      </c>
      <c r="S18" s="117">
        <v>1998</v>
      </c>
      <c r="T18" s="117">
        <v>1999</v>
      </c>
      <c r="U18" s="117">
        <v>2000</v>
      </c>
      <c r="V18" s="117">
        <v>2001</v>
      </c>
      <c r="W18" s="117">
        <v>2002</v>
      </c>
      <c r="X18" s="117">
        <v>2003</v>
      </c>
      <c r="Y18" s="117">
        <v>2004</v>
      </c>
      <c r="Z18" s="117">
        <v>2005</v>
      </c>
      <c r="AA18" s="118">
        <v>2006</v>
      </c>
      <c r="AB18" s="118">
        <v>2007</v>
      </c>
      <c r="AC18" s="118">
        <v>2008</v>
      </c>
      <c r="AD18" s="118">
        <v>2009</v>
      </c>
      <c r="AE18" s="240">
        <v>2010</v>
      </c>
      <c r="AF18" s="789">
        <v>2011</v>
      </c>
      <c r="AG18" s="789">
        <v>2012</v>
      </c>
      <c r="AH18" s="789">
        <v>2013</v>
      </c>
      <c r="AI18" s="789">
        <v>2014</v>
      </c>
      <c r="AJ18" s="789">
        <v>2015</v>
      </c>
      <c r="AK18" s="14"/>
      <c r="AL18" s="201"/>
      <c r="AM18" s="203"/>
      <c r="AN18" s="201"/>
      <c r="AO18" s="201"/>
      <c r="AP18" s="201"/>
      <c r="AQ18" s="201"/>
      <c r="AR18" s="201"/>
      <c r="AS18" s="201"/>
      <c r="AT18" s="201"/>
      <c r="AU18" s="201"/>
      <c r="AV18" s="201"/>
      <c r="AW18" s="201"/>
      <c r="AX18" s="201"/>
      <c r="AY18" s="201"/>
      <c r="AZ18" s="201"/>
      <c r="BA18" s="201"/>
      <c r="BB18" s="201"/>
      <c r="BC18" s="201"/>
      <c r="BD18" s="201"/>
      <c r="BE18" s="201"/>
      <c r="BF18" s="201"/>
      <c r="BG18" s="201"/>
      <c r="BH18" s="201"/>
    </row>
    <row r="19" spans="1:60" s="4" customFormat="1" x14ac:dyDescent="0.2">
      <c r="A19" s="20" t="s">
        <v>8</v>
      </c>
      <c r="B19" s="9" t="s">
        <v>15</v>
      </c>
      <c r="C19" s="82">
        <v>183</v>
      </c>
      <c r="D19" s="82">
        <v>196</v>
      </c>
      <c r="E19" s="82">
        <v>207.6</v>
      </c>
      <c r="F19" s="82">
        <v>223.3</v>
      </c>
      <c r="G19" s="82">
        <v>240.2</v>
      </c>
      <c r="H19" s="82">
        <v>260.3</v>
      </c>
      <c r="I19" s="82">
        <v>268.7</v>
      </c>
      <c r="J19" s="82">
        <v>279</v>
      </c>
      <c r="K19" s="82">
        <v>282.39999999999998</v>
      </c>
      <c r="L19" s="82">
        <f>L7</f>
        <v>287</v>
      </c>
      <c r="M19" s="82">
        <v>295.7</v>
      </c>
      <c r="N19" s="82">
        <v>282.2</v>
      </c>
      <c r="O19" s="82">
        <v>313.60000000000002</v>
      </c>
      <c r="P19" s="82">
        <v>324.60000000000002</v>
      </c>
      <c r="Q19" s="82">
        <v>335.1</v>
      </c>
      <c r="R19" s="82">
        <v>343.9</v>
      </c>
      <c r="S19" s="82">
        <v>360</v>
      </c>
      <c r="T19" s="82">
        <v>371.3</v>
      </c>
      <c r="U19" s="82">
        <v>370.4</v>
      </c>
      <c r="V19" s="82">
        <v>396.7</v>
      </c>
      <c r="W19" s="82">
        <v>440.3</v>
      </c>
      <c r="X19" s="82">
        <v>442.8</v>
      </c>
      <c r="Y19" s="82">
        <v>465.6</v>
      </c>
      <c r="Z19" s="84">
        <v>480.4</v>
      </c>
      <c r="AA19" s="82">
        <v>491.2</v>
      </c>
      <c r="AB19" s="82">
        <v>512.4</v>
      </c>
      <c r="AC19" s="82">
        <v>528.29999999999995</v>
      </c>
      <c r="AD19" s="82">
        <v>541.6</v>
      </c>
      <c r="AE19" s="82">
        <v>563.4</v>
      </c>
      <c r="AF19" s="786">
        <v>575.29999999999995</v>
      </c>
      <c r="AG19" s="786">
        <v>597.20000000000005</v>
      </c>
      <c r="AH19" s="786">
        <v>615.70000000000005</v>
      </c>
      <c r="AI19" s="786">
        <v>633.9</v>
      </c>
      <c r="AJ19" s="786">
        <v>658.3</v>
      </c>
      <c r="AK19" s="17"/>
      <c r="AL19" s="2"/>
      <c r="AM19" s="2"/>
      <c r="AN19" s="2"/>
      <c r="AO19" s="2"/>
      <c r="AP19" s="2"/>
      <c r="AQ19" s="2"/>
      <c r="AR19" s="2"/>
      <c r="AS19" s="2"/>
      <c r="AT19" s="2"/>
      <c r="AU19" s="2"/>
      <c r="AV19" s="2"/>
      <c r="AW19" s="2"/>
      <c r="AX19" s="2"/>
      <c r="AY19" s="2"/>
      <c r="AZ19" s="2"/>
      <c r="BA19" s="2"/>
      <c r="BB19" s="2"/>
      <c r="BC19" s="2"/>
      <c r="BD19" s="2"/>
      <c r="BE19" s="2"/>
      <c r="BF19" s="2"/>
      <c r="BG19" s="2"/>
      <c r="BH19" s="2"/>
    </row>
    <row r="20" spans="1:60" s="4" customFormat="1" ht="15" x14ac:dyDescent="0.2">
      <c r="A20" s="217" t="s">
        <v>207</v>
      </c>
      <c r="B20" s="190" t="s">
        <v>62</v>
      </c>
      <c r="C20" s="82" t="s">
        <v>0</v>
      </c>
      <c r="D20" s="82" t="s">
        <v>0</v>
      </c>
      <c r="E20" s="82" t="s">
        <v>0</v>
      </c>
      <c r="F20" s="82" t="s">
        <v>0</v>
      </c>
      <c r="G20" s="82" t="s">
        <v>0</v>
      </c>
      <c r="H20" s="82" t="s">
        <v>0</v>
      </c>
      <c r="I20" s="82" t="s">
        <v>0</v>
      </c>
      <c r="J20" s="82" t="s">
        <v>0</v>
      </c>
      <c r="K20" s="82" t="s">
        <v>0</v>
      </c>
      <c r="L20" s="82" t="s">
        <v>0</v>
      </c>
      <c r="M20" s="82" t="s">
        <v>0</v>
      </c>
      <c r="N20" s="82" t="s">
        <v>0</v>
      </c>
      <c r="O20" s="82">
        <v>226.3</v>
      </c>
      <c r="P20" s="82">
        <v>244.7</v>
      </c>
      <c r="Q20" s="82">
        <v>268.2</v>
      </c>
      <c r="R20" s="82">
        <v>282.7</v>
      </c>
      <c r="S20" s="82">
        <v>305.60000000000002</v>
      </c>
      <c r="T20" s="82">
        <v>318.3</v>
      </c>
      <c r="U20" s="82">
        <v>320.89999999999998</v>
      </c>
      <c r="V20" s="82">
        <v>343.5</v>
      </c>
      <c r="W20" s="82">
        <v>393.9</v>
      </c>
      <c r="X20" s="82">
        <v>395.5</v>
      </c>
      <c r="Y20" s="82">
        <v>418.2</v>
      </c>
      <c r="Z20" s="84">
        <v>431.6</v>
      </c>
      <c r="AA20" s="82">
        <v>441.3</v>
      </c>
      <c r="AB20" s="82">
        <v>455.1</v>
      </c>
      <c r="AC20" s="82">
        <v>468.8</v>
      </c>
      <c r="AD20" s="82">
        <v>476</v>
      </c>
      <c r="AE20" s="82">
        <v>492.7</v>
      </c>
      <c r="AF20" s="786">
        <v>499.3</v>
      </c>
      <c r="AG20" s="786">
        <v>514.70000000000005</v>
      </c>
      <c r="AH20" s="786">
        <v>528</v>
      </c>
      <c r="AI20" s="786">
        <v>538.9</v>
      </c>
      <c r="AJ20" s="786">
        <v>556.1</v>
      </c>
      <c r="AK20" s="17"/>
      <c r="AL20" s="2"/>
      <c r="AM20" s="2"/>
      <c r="AN20" s="2"/>
      <c r="AO20" s="2"/>
      <c r="AP20" s="2"/>
      <c r="AQ20" s="2"/>
      <c r="AR20" s="2"/>
      <c r="AS20" s="2"/>
      <c r="AT20" s="2"/>
      <c r="AU20" s="2"/>
      <c r="AV20" s="2"/>
      <c r="AW20" s="2"/>
      <c r="AX20" s="2"/>
      <c r="AY20" s="2"/>
      <c r="AZ20" s="2"/>
      <c r="BA20" s="2"/>
      <c r="BB20" s="2"/>
      <c r="BC20" s="2"/>
      <c r="BD20" s="2"/>
      <c r="BE20" s="2"/>
      <c r="BF20" s="2"/>
      <c r="BG20" s="2"/>
      <c r="BH20" s="2"/>
    </row>
    <row r="21" spans="1:60" s="4" customFormat="1" x14ac:dyDescent="0.2">
      <c r="A21" s="609" t="s">
        <v>10</v>
      </c>
      <c r="B21" s="9" t="s">
        <v>16</v>
      </c>
      <c r="C21" s="82" t="s">
        <v>0</v>
      </c>
      <c r="D21" s="82" t="s">
        <v>0</v>
      </c>
      <c r="E21" s="82" t="s">
        <v>0</v>
      </c>
      <c r="F21" s="82" t="s">
        <v>0</v>
      </c>
      <c r="G21" s="82" t="s">
        <v>0</v>
      </c>
      <c r="H21" s="82" t="s">
        <v>0</v>
      </c>
      <c r="I21" s="82">
        <v>32</v>
      </c>
      <c r="J21" s="82">
        <v>43.4</v>
      </c>
      <c r="K21" s="82">
        <v>47.2</v>
      </c>
      <c r="L21" s="82">
        <v>55.4</v>
      </c>
      <c r="M21" s="82">
        <v>65.599999999999994</v>
      </c>
      <c r="N21" s="82">
        <v>67.900000000000006</v>
      </c>
      <c r="O21" s="82">
        <v>71.400000000000006</v>
      </c>
      <c r="P21" s="82">
        <v>84.3</v>
      </c>
      <c r="Q21" s="82">
        <v>104.5</v>
      </c>
      <c r="R21" s="82">
        <v>122.5</v>
      </c>
      <c r="S21" s="82">
        <v>147.5</v>
      </c>
      <c r="T21" s="82">
        <v>172.7</v>
      </c>
      <c r="U21" s="82">
        <v>192.1</v>
      </c>
      <c r="V21" s="82">
        <v>234.5</v>
      </c>
      <c r="W21" s="82">
        <v>299.89999999999998</v>
      </c>
      <c r="X21" s="82">
        <v>314.8</v>
      </c>
      <c r="Y21" s="82">
        <v>348.5</v>
      </c>
      <c r="Z21" s="84">
        <v>371.9</v>
      </c>
      <c r="AA21" s="82">
        <v>395.6</v>
      </c>
      <c r="AB21" s="82">
        <v>412.7</v>
      </c>
      <c r="AC21" s="82">
        <v>430.5</v>
      </c>
      <c r="AD21" s="82">
        <v>443.6</v>
      </c>
      <c r="AE21" s="82">
        <v>467.1</v>
      </c>
      <c r="AF21" s="786">
        <v>477.1</v>
      </c>
      <c r="AG21" s="786">
        <v>495.4</v>
      </c>
      <c r="AH21" s="786">
        <v>510.8</v>
      </c>
      <c r="AI21" s="786">
        <v>524.1</v>
      </c>
      <c r="AJ21" s="786">
        <v>543.4</v>
      </c>
      <c r="AK21" s="17"/>
      <c r="AL21" s="2"/>
      <c r="AM21" s="2"/>
      <c r="AN21" s="2"/>
      <c r="AO21" s="2"/>
      <c r="AP21" s="2"/>
      <c r="AQ21" s="2"/>
      <c r="AR21" s="2"/>
      <c r="AS21" s="2"/>
      <c r="AT21" s="2"/>
      <c r="AU21" s="2"/>
      <c r="AV21" s="2"/>
      <c r="AW21" s="2"/>
      <c r="AX21" s="2"/>
      <c r="AY21" s="2"/>
      <c r="AZ21" s="2"/>
      <c r="BA21" s="2"/>
      <c r="BB21" s="2"/>
      <c r="BC21" s="2"/>
      <c r="BD21" s="2"/>
      <c r="BE21" s="2"/>
      <c r="BF21" s="2"/>
      <c r="BG21" s="2"/>
      <c r="BH21" s="2"/>
    </row>
    <row r="22" spans="1:60" s="4" customFormat="1" x14ac:dyDescent="0.2">
      <c r="A22" s="610" t="s">
        <v>208</v>
      </c>
      <c r="B22" s="27" t="s">
        <v>17</v>
      </c>
      <c r="C22" s="77" t="s">
        <v>0</v>
      </c>
      <c r="D22" s="77" t="s">
        <v>0</v>
      </c>
      <c r="E22" s="77" t="s">
        <v>0</v>
      </c>
      <c r="F22" s="77" t="s">
        <v>0</v>
      </c>
      <c r="G22" s="77" t="s">
        <v>0</v>
      </c>
      <c r="H22" s="77" t="s">
        <v>0</v>
      </c>
      <c r="I22" s="77">
        <v>32</v>
      </c>
      <c r="J22" s="77">
        <v>43.4</v>
      </c>
      <c r="K22" s="77">
        <v>47.2</v>
      </c>
      <c r="L22" s="77">
        <v>55.4</v>
      </c>
      <c r="M22" s="77">
        <v>65.599999999999994</v>
      </c>
      <c r="N22" s="77">
        <v>67.900000000000006</v>
      </c>
      <c r="O22" s="77">
        <v>70.599999999999994</v>
      </c>
      <c r="P22" s="77">
        <v>83</v>
      </c>
      <c r="Q22" s="77">
        <v>97.8</v>
      </c>
      <c r="R22" s="77">
        <v>109.1</v>
      </c>
      <c r="S22" s="77">
        <v>126.1</v>
      </c>
      <c r="T22" s="77">
        <v>129.9</v>
      </c>
      <c r="U22" s="77">
        <v>128.69999999999999</v>
      </c>
      <c r="V22" s="77">
        <v>143.80000000000001</v>
      </c>
      <c r="W22" s="77">
        <v>153.19999999999999</v>
      </c>
      <c r="X22" s="77">
        <v>164.4</v>
      </c>
      <c r="Y22" s="77">
        <v>160.19999999999999</v>
      </c>
      <c r="Z22" s="85">
        <v>95.8</v>
      </c>
      <c r="AA22" s="77">
        <v>51.5</v>
      </c>
      <c r="AB22" s="77">
        <v>46.1</v>
      </c>
      <c r="AC22" s="77">
        <v>43.2</v>
      </c>
      <c r="AD22" s="77">
        <v>44.1</v>
      </c>
      <c r="AE22" s="77">
        <v>44.9</v>
      </c>
      <c r="AF22" s="783">
        <v>47.1</v>
      </c>
      <c r="AG22" s="783">
        <v>14.5</v>
      </c>
      <c r="AH22" s="783">
        <v>14.5</v>
      </c>
      <c r="AI22" s="783">
        <v>15.7</v>
      </c>
      <c r="AJ22" s="783">
        <v>15.1</v>
      </c>
      <c r="AK22" s="17"/>
      <c r="AL22" s="2"/>
      <c r="AM22" s="2"/>
      <c r="AN22" s="2"/>
      <c r="AO22" s="2"/>
      <c r="AP22" s="2"/>
      <c r="AQ22" s="2"/>
      <c r="AR22" s="2"/>
      <c r="AS22" s="2"/>
      <c r="AT22" s="2"/>
      <c r="AU22" s="2"/>
      <c r="AV22" s="2"/>
      <c r="AW22" s="2"/>
      <c r="AX22" s="2"/>
      <c r="AY22" s="2"/>
      <c r="AZ22" s="2"/>
      <c r="BA22" s="2"/>
      <c r="BB22" s="2"/>
      <c r="BC22" s="2"/>
      <c r="BD22" s="2"/>
      <c r="BE22" s="2"/>
      <c r="BF22" s="2"/>
      <c r="BG22" s="2"/>
      <c r="BH22" s="2"/>
    </row>
    <row r="23" spans="1:60" s="4" customFormat="1" x14ac:dyDescent="0.2">
      <c r="A23" s="610" t="s">
        <v>209</v>
      </c>
      <c r="B23" s="9" t="s">
        <v>18</v>
      </c>
      <c r="C23" s="82" t="s">
        <v>2</v>
      </c>
      <c r="D23" s="82" t="s">
        <v>2</v>
      </c>
      <c r="E23" s="82" t="s">
        <v>2</v>
      </c>
      <c r="F23" s="82" t="s">
        <v>2</v>
      </c>
      <c r="G23" s="82" t="s">
        <v>2</v>
      </c>
      <c r="H23" s="82" t="s">
        <v>2</v>
      </c>
      <c r="I23" s="82" t="s">
        <v>2</v>
      </c>
      <c r="J23" s="82" t="s">
        <v>2</v>
      </c>
      <c r="K23" s="82" t="s">
        <v>2</v>
      </c>
      <c r="L23" s="82" t="s">
        <v>2</v>
      </c>
      <c r="M23" s="82" t="s">
        <v>2</v>
      </c>
      <c r="N23" s="82" t="s">
        <v>2</v>
      </c>
      <c r="O23" s="82" t="s">
        <v>2</v>
      </c>
      <c r="P23" s="77" t="s">
        <v>2</v>
      </c>
      <c r="Q23" s="77" t="s">
        <v>0</v>
      </c>
      <c r="R23" s="77" t="s">
        <v>0</v>
      </c>
      <c r="S23" s="77">
        <v>3.2</v>
      </c>
      <c r="T23" s="77">
        <v>14.5</v>
      </c>
      <c r="U23" s="77">
        <v>34.6</v>
      </c>
      <c r="V23" s="77">
        <v>62</v>
      </c>
      <c r="W23" s="77">
        <v>81.400000000000006</v>
      </c>
      <c r="X23" s="77">
        <v>101.5</v>
      </c>
      <c r="Y23" s="77">
        <v>138.4</v>
      </c>
      <c r="Z23" s="85">
        <v>227.8</v>
      </c>
      <c r="AA23" s="77">
        <v>293.60000000000002</v>
      </c>
      <c r="AB23" s="77">
        <v>318.8</v>
      </c>
      <c r="AC23" s="77">
        <v>340.4</v>
      </c>
      <c r="AD23" s="77">
        <v>349.6</v>
      </c>
      <c r="AE23" s="77">
        <v>371.3</v>
      </c>
      <c r="AF23" s="783">
        <v>378.1</v>
      </c>
      <c r="AG23" s="783">
        <v>427.1</v>
      </c>
      <c r="AH23" s="783">
        <v>435.8</v>
      </c>
      <c r="AI23" s="783">
        <v>440.8</v>
      </c>
      <c r="AJ23" s="783">
        <v>455.1</v>
      </c>
      <c r="AK23" s="6"/>
      <c r="AL23" s="2"/>
      <c r="AM23" s="2"/>
      <c r="AN23" s="2"/>
      <c r="AO23" s="2"/>
      <c r="AP23" s="2"/>
      <c r="AQ23" s="2"/>
      <c r="AR23" s="2"/>
      <c r="AS23" s="2"/>
      <c r="AT23" s="2"/>
      <c r="AU23" s="2"/>
      <c r="AV23" s="2"/>
      <c r="AW23" s="2"/>
      <c r="AX23" s="2"/>
      <c r="AY23" s="2"/>
      <c r="AZ23" s="2"/>
      <c r="BA23" s="2"/>
      <c r="BB23" s="2"/>
      <c r="BC23" s="2"/>
      <c r="BD23" s="2"/>
      <c r="BE23" s="2"/>
      <c r="BF23" s="2"/>
      <c r="BG23" s="2"/>
      <c r="BH23" s="2"/>
    </row>
    <row r="24" spans="1:60" s="4" customFormat="1" x14ac:dyDescent="0.2">
      <c r="A24" s="611" t="s">
        <v>210</v>
      </c>
      <c r="B24" s="44" t="s">
        <v>19</v>
      </c>
      <c r="C24" s="82" t="s">
        <v>2</v>
      </c>
      <c r="D24" s="82" t="s">
        <v>2</v>
      </c>
      <c r="E24" s="82" t="s">
        <v>2</v>
      </c>
      <c r="F24" s="82" t="s">
        <v>2</v>
      </c>
      <c r="G24" s="82" t="s">
        <v>2</v>
      </c>
      <c r="H24" s="82" t="s">
        <v>2</v>
      </c>
      <c r="I24" s="82" t="s">
        <v>2</v>
      </c>
      <c r="J24" s="82" t="s">
        <v>2</v>
      </c>
      <c r="K24" s="82" t="s">
        <v>2</v>
      </c>
      <c r="L24" s="82" t="s">
        <v>2</v>
      </c>
      <c r="M24" s="82" t="s">
        <v>2</v>
      </c>
      <c r="N24" s="82" t="s">
        <v>2</v>
      </c>
      <c r="O24" s="82" t="s">
        <v>2</v>
      </c>
      <c r="P24" s="77" t="s">
        <v>2</v>
      </c>
      <c r="Q24" s="77" t="s">
        <v>2</v>
      </c>
      <c r="R24" s="77" t="s">
        <v>2</v>
      </c>
      <c r="S24" s="77">
        <v>3.2</v>
      </c>
      <c r="T24" s="77">
        <v>14.5</v>
      </c>
      <c r="U24" s="77">
        <v>34.6</v>
      </c>
      <c r="V24" s="77">
        <v>62</v>
      </c>
      <c r="W24" s="77" t="s">
        <v>0</v>
      </c>
      <c r="X24" s="77">
        <v>91.6</v>
      </c>
      <c r="Y24" s="77">
        <v>112</v>
      </c>
      <c r="Z24" s="85">
        <v>131.80000000000001</v>
      </c>
      <c r="AA24" s="77">
        <v>144</v>
      </c>
      <c r="AB24" s="77">
        <v>154.19999999999999</v>
      </c>
      <c r="AC24" s="77">
        <v>171.2</v>
      </c>
      <c r="AD24" s="77">
        <v>205.2</v>
      </c>
      <c r="AE24" s="77">
        <v>220</v>
      </c>
      <c r="AF24" s="783">
        <v>229.6</v>
      </c>
      <c r="AG24" s="783">
        <v>243</v>
      </c>
      <c r="AH24" s="783">
        <v>251.9</v>
      </c>
      <c r="AI24" s="783">
        <v>250.9</v>
      </c>
      <c r="AJ24" s="783">
        <v>258.5</v>
      </c>
      <c r="AK24" s="6"/>
      <c r="AL24" s="2"/>
      <c r="AM24" s="2"/>
      <c r="AN24" s="2"/>
      <c r="AO24" s="2"/>
      <c r="AP24" s="2"/>
      <c r="AQ24" s="2"/>
      <c r="AR24" s="2"/>
      <c r="AS24" s="2"/>
      <c r="AT24" s="2"/>
      <c r="AU24" s="2"/>
      <c r="AV24" s="2"/>
      <c r="AW24" s="2"/>
      <c r="AX24" s="2"/>
      <c r="AY24" s="2"/>
      <c r="AZ24" s="2"/>
      <c r="BA24" s="2"/>
      <c r="BB24" s="2"/>
      <c r="BC24" s="2"/>
      <c r="BD24" s="2"/>
      <c r="BE24" s="2"/>
      <c r="BF24" s="2"/>
      <c r="BG24" s="2"/>
      <c r="BH24" s="2"/>
    </row>
    <row r="25" spans="1:60" s="4" customFormat="1" x14ac:dyDescent="0.2">
      <c r="A25" s="611" t="s">
        <v>211</v>
      </c>
      <c r="B25" s="44" t="s">
        <v>20</v>
      </c>
      <c r="C25" s="82" t="s">
        <v>2</v>
      </c>
      <c r="D25" s="82" t="s">
        <v>2</v>
      </c>
      <c r="E25" s="82" t="s">
        <v>2</v>
      </c>
      <c r="F25" s="82" t="s">
        <v>2</v>
      </c>
      <c r="G25" s="82" t="s">
        <v>2</v>
      </c>
      <c r="H25" s="82" t="s">
        <v>2</v>
      </c>
      <c r="I25" s="82" t="s">
        <v>2</v>
      </c>
      <c r="J25" s="82" t="s">
        <v>2</v>
      </c>
      <c r="K25" s="82" t="s">
        <v>2</v>
      </c>
      <c r="L25" s="82" t="s">
        <v>2</v>
      </c>
      <c r="M25" s="82" t="s">
        <v>2</v>
      </c>
      <c r="N25" s="82" t="s">
        <v>2</v>
      </c>
      <c r="O25" s="82" t="s">
        <v>2</v>
      </c>
      <c r="P25" s="77" t="s">
        <v>2</v>
      </c>
      <c r="Q25" s="77" t="s">
        <v>2</v>
      </c>
      <c r="R25" s="77" t="s">
        <v>2</v>
      </c>
      <c r="S25" s="82" t="s">
        <v>2</v>
      </c>
      <c r="T25" s="77" t="s">
        <v>2</v>
      </c>
      <c r="U25" s="77" t="s">
        <v>2</v>
      </c>
      <c r="V25" s="77" t="s">
        <v>2</v>
      </c>
      <c r="W25" s="77" t="s">
        <v>0</v>
      </c>
      <c r="X25" s="77">
        <v>9.9</v>
      </c>
      <c r="Y25" s="77">
        <v>26.4</v>
      </c>
      <c r="Z25" s="85">
        <v>96</v>
      </c>
      <c r="AA25" s="77">
        <v>149.6</v>
      </c>
      <c r="AB25" s="77">
        <v>164.6</v>
      </c>
      <c r="AC25" s="77">
        <v>169.2</v>
      </c>
      <c r="AD25" s="77">
        <v>144.4</v>
      </c>
      <c r="AE25" s="77">
        <v>151.4</v>
      </c>
      <c r="AF25" s="783">
        <v>148.4</v>
      </c>
      <c r="AG25" s="783">
        <v>184.1</v>
      </c>
      <c r="AH25" s="783">
        <v>183.8</v>
      </c>
      <c r="AI25" s="783">
        <v>189.9</v>
      </c>
      <c r="AJ25" s="783">
        <v>196.6</v>
      </c>
      <c r="AK25" s="6"/>
      <c r="AL25" s="2"/>
      <c r="AM25" s="2"/>
      <c r="AN25" s="2"/>
      <c r="AO25" s="2"/>
      <c r="AP25" s="2"/>
      <c r="AQ25" s="2"/>
      <c r="AR25" s="2"/>
      <c r="AS25" s="2"/>
      <c r="AT25" s="2"/>
      <c r="AU25" s="2"/>
      <c r="AV25" s="2"/>
      <c r="AW25" s="2"/>
      <c r="AX25" s="2"/>
      <c r="AY25" s="2"/>
      <c r="AZ25" s="2"/>
      <c r="BA25" s="2"/>
      <c r="BB25" s="2"/>
      <c r="BC25" s="2"/>
      <c r="BD25" s="2"/>
      <c r="BE25" s="2"/>
      <c r="BF25" s="2"/>
      <c r="BG25" s="2"/>
      <c r="BH25" s="2"/>
    </row>
    <row r="26" spans="1:60" s="4" customFormat="1" x14ac:dyDescent="0.2">
      <c r="A26" s="610" t="s">
        <v>212</v>
      </c>
      <c r="B26" s="44"/>
      <c r="C26" s="82" t="s">
        <v>2</v>
      </c>
      <c r="D26" s="82" t="s">
        <v>2</v>
      </c>
      <c r="E26" s="82" t="s">
        <v>2</v>
      </c>
      <c r="F26" s="82" t="s">
        <v>2</v>
      </c>
      <c r="G26" s="82" t="s">
        <v>2</v>
      </c>
      <c r="H26" s="82" t="s">
        <v>2</v>
      </c>
      <c r="I26" s="82" t="s">
        <v>2</v>
      </c>
      <c r="J26" s="82" t="s">
        <v>2</v>
      </c>
      <c r="K26" s="82" t="s">
        <v>2</v>
      </c>
      <c r="L26" s="82" t="s">
        <v>2</v>
      </c>
      <c r="M26" s="82" t="s">
        <v>2</v>
      </c>
      <c r="N26" s="82" t="s">
        <v>2</v>
      </c>
      <c r="O26" s="82" t="s">
        <v>2</v>
      </c>
      <c r="P26" s="77" t="s">
        <v>2</v>
      </c>
      <c r="Q26" s="77" t="s">
        <v>2</v>
      </c>
      <c r="R26" s="77" t="s">
        <v>2</v>
      </c>
      <c r="S26" s="82" t="s">
        <v>2</v>
      </c>
      <c r="T26" s="77" t="s">
        <v>2</v>
      </c>
      <c r="U26" s="77" t="s">
        <v>2</v>
      </c>
      <c r="V26" s="77" t="s">
        <v>2</v>
      </c>
      <c r="W26" s="77" t="s">
        <v>0</v>
      </c>
      <c r="X26" s="77" t="s">
        <v>0</v>
      </c>
      <c r="Y26" s="77" t="s">
        <v>0</v>
      </c>
      <c r="Z26" s="77" t="s">
        <v>0</v>
      </c>
      <c r="AA26" s="77" t="s">
        <v>0</v>
      </c>
      <c r="AB26" s="77">
        <v>0</v>
      </c>
      <c r="AC26" s="77">
        <v>0</v>
      </c>
      <c r="AD26" s="77">
        <v>0.1</v>
      </c>
      <c r="AE26" s="77">
        <v>0.2</v>
      </c>
      <c r="AF26" s="783">
        <v>0.8</v>
      </c>
      <c r="AG26" s="783">
        <v>3.3</v>
      </c>
      <c r="AH26" s="783">
        <v>9</v>
      </c>
      <c r="AI26" s="783">
        <v>15.4</v>
      </c>
      <c r="AJ26" s="783">
        <v>20.100000000000001</v>
      </c>
      <c r="AK26" s="6"/>
      <c r="AL26" s="2"/>
      <c r="AM26" s="2"/>
      <c r="AN26" s="2"/>
      <c r="AO26" s="2"/>
      <c r="AP26" s="2"/>
      <c r="AQ26" s="2"/>
      <c r="AR26" s="2"/>
      <c r="AS26" s="2"/>
      <c r="AT26" s="2"/>
      <c r="AU26" s="2"/>
      <c r="AV26" s="2"/>
      <c r="AW26" s="2"/>
      <c r="AX26" s="2"/>
      <c r="AY26" s="2"/>
      <c r="AZ26" s="2"/>
      <c r="BA26" s="2"/>
      <c r="BB26" s="2"/>
      <c r="BC26" s="2"/>
      <c r="BD26" s="2"/>
      <c r="BE26" s="2"/>
      <c r="BF26" s="2"/>
      <c r="BG26" s="2"/>
      <c r="BH26" s="2"/>
    </row>
    <row r="27" spans="1:60" s="4" customFormat="1" x14ac:dyDescent="0.2">
      <c r="A27" s="611" t="s">
        <v>213</v>
      </c>
      <c r="B27" s="44"/>
      <c r="C27" s="82" t="s">
        <v>2</v>
      </c>
      <c r="D27" s="82" t="s">
        <v>2</v>
      </c>
      <c r="E27" s="82" t="s">
        <v>2</v>
      </c>
      <c r="F27" s="82" t="s">
        <v>2</v>
      </c>
      <c r="G27" s="82" t="s">
        <v>2</v>
      </c>
      <c r="H27" s="82" t="s">
        <v>2</v>
      </c>
      <c r="I27" s="82" t="s">
        <v>2</v>
      </c>
      <c r="J27" s="82" t="s">
        <v>2</v>
      </c>
      <c r="K27" s="82" t="s">
        <v>2</v>
      </c>
      <c r="L27" s="82" t="s">
        <v>2</v>
      </c>
      <c r="M27" s="82" t="s">
        <v>2</v>
      </c>
      <c r="N27" s="82" t="s">
        <v>2</v>
      </c>
      <c r="O27" s="82" t="s">
        <v>2</v>
      </c>
      <c r="P27" s="77" t="s">
        <v>2</v>
      </c>
      <c r="Q27" s="77" t="s">
        <v>2</v>
      </c>
      <c r="R27" s="77" t="s">
        <v>2</v>
      </c>
      <c r="S27" s="82" t="s">
        <v>2</v>
      </c>
      <c r="T27" s="77" t="s">
        <v>2</v>
      </c>
      <c r="U27" s="77" t="s">
        <v>2</v>
      </c>
      <c r="V27" s="77" t="s">
        <v>2</v>
      </c>
      <c r="W27" s="77" t="s">
        <v>0</v>
      </c>
      <c r="X27" s="77" t="s">
        <v>0</v>
      </c>
      <c r="Y27" s="77" t="s">
        <v>0</v>
      </c>
      <c r="Z27" s="77" t="s">
        <v>0</v>
      </c>
      <c r="AA27" s="77" t="s">
        <v>0</v>
      </c>
      <c r="AB27" s="77">
        <v>0</v>
      </c>
      <c r="AC27" s="77">
        <v>0</v>
      </c>
      <c r="AD27" s="77">
        <v>0.1</v>
      </c>
      <c r="AE27" s="77">
        <v>0.2</v>
      </c>
      <c r="AF27" s="783">
        <v>0.8</v>
      </c>
      <c r="AG27" s="783">
        <v>3.3</v>
      </c>
      <c r="AH27" s="783">
        <v>8.9</v>
      </c>
      <c r="AI27" s="783">
        <v>15.2</v>
      </c>
      <c r="AJ27" s="783">
        <v>20</v>
      </c>
      <c r="AK27" s="6"/>
      <c r="AL27" s="2"/>
      <c r="AM27" s="2"/>
      <c r="AN27" s="2"/>
      <c r="AO27" s="2"/>
      <c r="AP27" s="2"/>
      <c r="AQ27" s="2"/>
      <c r="AR27" s="2"/>
      <c r="AS27" s="2"/>
      <c r="AT27" s="2"/>
      <c r="AU27" s="2"/>
      <c r="AV27" s="2"/>
      <c r="AW27" s="2"/>
      <c r="AX27" s="2"/>
      <c r="AY27" s="2"/>
      <c r="AZ27" s="2"/>
      <c r="BA27" s="2"/>
      <c r="BB27" s="2"/>
      <c r="BC27" s="2"/>
      <c r="BD27" s="2"/>
      <c r="BE27" s="2"/>
      <c r="BF27" s="2"/>
      <c r="BG27" s="2"/>
      <c r="BH27" s="2"/>
    </row>
    <row r="28" spans="1:60" s="4" customFormat="1" x14ac:dyDescent="0.2">
      <c r="A28" s="611" t="s">
        <v>214</v>
      </c>
      <c r="B28" s="44"/>
      <c r="C28" s="82" t="s">
        <v>2</v>
      </c>
      <c r="D28" s="82" t="s">
        <v>2</v>
      </c>
      <c r="E28" s="82" t="s">
        <v>2</v>
      </c>
      <c r="F28" s="82" t="s">
        <v>2</v>
      </c>
      <c r="G28" s="82" t="s">
        <v>2</v>
      </c>
      <c r="H28" s="82" t="s">
        <v>2</v>
      </c>
      <c r="I28" s="82" t="s">
        <v>2</v>
      </c>
      <c r="J28" s="82" t="s">
        <v>2</v>
      </c>
      <c r="K28" s="82" t="s">
        <v>2</v>
      </c>
      <c r="L28" s="82" t="s">
        <v>2</v>
      </c>
      <c r="M28" s="82" t="s">
        <v>2</v>
      </c>
      <c r="N28" s="82" t="s">
        <v>2</v>
      </c>
      <c r="O28" s="82" t="s">
        <v>2</v>
      </c>
      <c r="P28" s="77" t="s">
        <v>2</v>
      </c>
      <c r="Q28" s="77" t="s">
        <v>2</v>
      </c>
      <c r="R28" s="77" t="s">
        <v>2</v>
      </c>
      <c r="S28" s="82" t="s">
        <v>2</v>
      </c>
      <c r="T28" s="77" t="s">
        <v>2</v>
      </c>
      <c r="U28" s="77" t="s">
        <v>2</v>
      </c>
      <c r="V28" s="77" t="s">
        <v>2</v>
      </c>
      <c r="W28" s="77" t="s">
        <v>0</v>
      </c>
      <c r="X28" s="77" t="s">
        <v>0</v>
      </c>
      <c r="Y28" s="77" t="s">
        <v>0</v>
      </c>
      <c r="Z28" s="77" t="s">
        <v>0</v>
      </c>
      <c r="AA28" s="77" t="s">
        <v>0</v>
      </c>
      <c r="AB28" s="77">
        <v>0</v>
      </c>
      <c r="AC28" s="77">
        <v>0</v>
      </c>
      <c r="AD28" s="77">
        <v>0</v>
      </c>
      <c r="AE28" s="77">
        <v>0</v>
      </c>
      <c r="AF28" s="783" t="s">
        <v>2</v>
      </c>
      <c r="AG28" s="783">
        <v>0</v>
      </c>
      <c r="AH28" s="783">
        <v>0.1</v>
      </c>
      <c r="AI28" s="783">
        <v>0.2</v>
      </c>
      <c r="AJ28" s="783">
        <v>0.1</v>
      </c>
      <c r="AK28" s="6"/>
      <c r="AL28" s="2"/>
      <c r="AM28" s="2"/>
      <c r="AN28" s="2"/>
      <c r="AO28" s="2"/>
      <c r="AP28" s="2"/>
      <c r="AQ28" s="2"/>
      <c r="AR28" s="2"/>
      <c r="AS28" s="2"/>
      <c r="AT28" s="2"/>
      <c r="AU28" s="2"/>
      <c r="AV28" s="2"/>
      <c r="AW28" s="2"/>
      <c r="AX28" s="2"/>
      <c r="AY28" s="2"/>
      <c r="AZ28" s="2"/>
      <c r="BA28" s="2"/>
      <c r="BB28" s="2"/>
      <c r="BC28" s="2"/>
      <c r="BD28" s="2"/>
      <c r="BE28" s="2"/>
      <c r="BF28" s="2"/>
      <c r="BG28" s="2"/>
      <c r="BH28" s="2"/>
    </row>
    <row r="29" spans="1:60" s="4" customFormat="1" x14ac:dyDescent="0.2">
      <c r="A29" s="610" t="s">
        <v>215</v>
      </c>
      <c r="B29" s="13" t="s">
        <v>21</v>
      </c>
      <c r="C29" s="82" t="s">
        <v>2</v>
      </c>
      <c r="D29" s="82" t="s">
        <v>2</v>
      </c>
      <c r="E29" s="82" t="s">
        <v>2</v>
      </c>
      <c r="F29" s="82" t="s">
        <v>2</v>
      </c>
      <c r="G29" s="82" t="s">
        <v>2</v>
      </c>
      <c r="H29" s="82" t="s">
        <v>2</v>
      </c>
      <c r="I29" s="82" t="s">
        <v>2</v>
      </c>
      <c r="J29" s="82" t="s">
        <v>2</v>
      </c>
      <c r="K29" s="82" t="s">
        <v>2</v>
      </c>
      <c r="L29" s="82" t="s">
        <v>2</v>
      </c>
      <c r="M29" s="82" t="s">
        <v>2</v>
      </c>
      <c r="N29" s="82" t="s">
        <v>2</v>
      </c>
      <c r="O29" s="77">
        <v>0.9</v>
      </c>
      <c r="P29" s="77">
        <v>1.3</v>
      </c>
      <c r="Q29" s="77">
        <v>6.7</v>
      </c>
      <c r="R29" s="77">
        <v>13.4</v>
      </c>
      <c r="S29" s="77">
        <v>18.2</v>
      </c>
      <c r="T29" s="77">
        <v>28.3</v>
      </c>
      <c r="U29" s="77">
        <v>28.8</v>
      </c>
      <c r="V29" s="77">
        <v>28.7</v>
      </c>
      <c r="W29" s="77">
        <v>26.8</v>
      </c>
      <c r="X29" s="77">
        <v>25.5</v>
      </c>
      <c r="Y29" s="77">
        <v>24.8</v>
      </c>
      <c r="Z29" s="85">
        <v>21.8</v>
      </c>
      <c r="AA29" s="77">
        <v>16.899999999999999</v>
      </c>
      <c r="AB29" s="77">
        <v>13.9</v>
      </c>
      <c r="AC29" s="77">
        <v>12.2</v>
      </c>
      <c r="AD29" s="77">
        <v>12.7</v>
      </c>
      <c r="AE29" s="77">
        <v>11.1</v>
      </c>
      <c r="AF29" s="783">
        <v>9.6999999999999993</v>
      </c>
      <c r="AG29" s="783">
        <v>8.6</v>
      </c>
      <c r="AH29" s="783">
        <v>7.6</v>
      </c>
      <c r="AI29" s="783">
        <v>6.6</v>
      </c>
      <c r="AJ29" s="783">
        <v>5.7</v>
      </c>
      <c r="AK29" s="10"/>
      <c r="AL29" s="2"/>
      <c r="AM29" s="2"/>
      <c r="AN29" s="2"/>
      <c r="AO29" s="2"/>
      <c r="AP29" s="2"/>
      <c r="AQ29" s="2"/>
      <c r="AR29" s="2"/>
      <c r="AS29" s="2"/>
      <c r="AT29" s="2"/>
      <c r="AU29" s="2"/>
      <c r="AV29" s="2"/>
      <c r="AW29" s="2"/>
      <c r="AX29" s="2"/>
      <c r="AY29" s="2"/>
      <c r="AZ29" s="2"/>
      <c r="BA29" s="2"/>
      <c r="BB29" s="2"/>
      <c r="BC29" s="2"/>
      <c r="BD29" s="2"/>
      <c r="BE29" s="2"/>
      <c r="BF29" s="2"/>
      <c r="BG29" s="2"/>
      <c r="BH29" s="2"/>
    </row>
    <row r="30" spans="1:60" s="4" customFormat="1" x14ac:dyDescent="0.2">
      <c r="A30" s="610" t="s">
        <v>22</v>
      </c>
      <c r="B30" s="13" t="s">
        <v>22</v>
      </c>
      <c r="C30" s="77" t="s">
        <v>0</v>
      </c>
      <c r="D30" s="77" t="s">
        <v>0</v>
      </c>
      <c r="E30" s="77" t="s">
        <v>0</v>
      </c>
      <c r="F30" s="77" t="s">
        <v>0</v>
      </c>
      <c r="G30" s="77" t="s">
        <v>0</v>
      </c>
      <c r="H30" s="77" t="s">
        <v>0</v>
      </c>
      <c r="I30" s="77" t="s">
        <v>0</v>
      </c>
      <c r="J30" s="77" t="s">
        <v>0</v>
      </c>
      <c r="K30" s="77" t="s">
        <v>0</v>
      </c>
      <c r="L30" s="77" t="s">
        <v>0</v>
      </c>
      <c r="M30" s="77" t="s">
        <v>0</v>
      </c>
      <c r="N30" s="77" t="s">
        <v>0</v>
      </c>
      <c r="O30" s="77" t="s">
        <v>0</v>
      </c>
      <c r="P30" s="77" t="s">
        <v>0</v>
      </c>
      <c r="Q30" s="82" t="s">
        <v>0</v>
      </c>
      <c r="R30" s="82" t="s">
        <v>0</v>
      </c>
      <c r="S30" s="82" t="s">
        <v>0</v>
      </c>
      <c r="T30" s="82" t="s">
        <v>0</v>
      </c>
      <c r="U30" s="82" t="s">
        <v>0</v>
      </c>
      <c r="V30" s="82" t="s">
        <v>0</v>
      </c>
      <c r="W30" s="77">
        <v>38.5</v>
      </c>
      <c r="X30" s="77">
        <v>23.4</v>
      </c>
      <c r="Y30" s="77">
        <v>25.1</v>
      </c>
      <c r="Z30" s="85">
        <v>26.4</v>
      </c>
      <c r="AA30" s="77">
        <v>33.6</v>
      </c>
      <c r="AB30" s="77">
        <v>33.799999999999997</v>
      </c>
      <c r="AC30" s="77">
        <v>34.700000000000003</v>
      </c>
      <c r="AD30" s="77">
        <v>37.1</v>
      </c>
      <c r="AE30" s="77">
        <v>39.5</v>
      </c>
      <c r="AF30" s="783">
        <v>41.5</v>
      </c>
      <c r="AG30" s="783">
        <v>41.9</v>
      </c>
      <c r="AH30" s="783">
        <v>43.9</v>
      </c>
      <c r="AI30" s="783">
        <v>45.7</v>
      </c>
      <c r="AJ30" s="783">
        <v>47.4</v>
      </c>
      <c r="AK30" s="22"/>
      <c r="AL30" s="24"/>
      <c r="AM30" s="2"/>
      <c r="AN30" s="2"/>
      <c r="AO30" s="2"/>
      <c r="AP30" s="2"/>
      <c r="AQ30" s="2"/>
      <c r="AR30" s="2"/>
      <c r="AS30" s="2"/>
      <c r="AT30" s="2"/>
      <c r="AU30" s="2"/>
      <c r="AV30" s="2"/>
      <c r="AW30" s="2"/>
      <c r="AX30" s="2"/>
      <c r="AY30" s="2"/>
      <c r="AZ30" s="2"/>
      <c r="BA30" s="2"/>
      <c r="BB30" s="2"/>
      <c r="BC30" s="2"/>
      <c r="BD30" s="2"/>
      <c r="BE30" s="2"/>
      <c r="BF30" s="2"/>
      <c r="BG30" s="2"/>
      <c r="BH30" s="2"/>
    </row>
    <row r="31" spans="1:60" s="4" customFormat="1" x14ac:dyDescent="0.2">
      <c r="A31" s="609" t="s">
        <v>204</v>
      </c>
      <c r="B31" s="189" t="s">
        <v>23</v>
      </c>
      <c r="C31" s="82" t="s">
        <v>0</v>
      </c>
      <c r="D31" s="82" t="s">
        <v>0</v>
      </c>
      <c r="E31" s="82" t="s">
        <v>0</v>
      </c>
      <c r="F31" s="82" t="s">
        <v>0</v>
      </c>
      <c r="G31" s="82" t="s">
        <v>0</v>
      </c>
      <c r="H31" s="82" t="s">
        <v>0</v>
      </c>
      <c r="I31" s="82" t="s">
        <v>0</v>
      </c>
      <c r="J31" s="82" t="s">
        <v>0</v>
      </c>
      <c r="K31" s="82" t="s">
        <v>0</v>
      </c>
      <c r="L31" s="82" t="s">
        <v>0</v>
      </c>
      <c r="M31" s="82" t="s">
        <v>0</v>
      </c>
      <c r="N31" s="82" t="s">
        <v>0</v>
      </c>
      <c r="O31" s="82">
        <v>154.9</v>
      </c>
      <c r="P31" s="82">
        <v>160.4</v>
      </c>
      <c r="Q31" s="82">
        <v>163.69999999999999</v>
      </c>
      <c r="R31" s="82">
        <v>160.19999999999999</v>
      </c>
      <c r="S31" s="82">
        <v>158.1</v>
      </c>
      <c r="T31" s="82">
        <v>145.6</v>
      </c>
      <c r="U31" s="82">
        <v>128.9</v>
      </c>
      <c r="V31" s="82">
        <v>109.1</v>
      </c>
      <c r="W31" s="82">
        <v>94</v>
      </c>
      <c r="X31" s="82">
        <v>80.599999999999994</v>
      </c>
      <c r="Y31" s="82">
        <v>69.7</v>
      </c>
      <c r="Z31" s="84">
        <v>59.8</v>
      </c>
      <c r="AA31" s="82">
        <v>45.7</v>
      </c>
      <c r="AB31" s="82">
        <v>42.4</v>
      </c>
      <c r="AC31" s="82">
        <v>38.299999999999997</v>
      </c>
      <c r="AD31" s="82">
        <v>32.4</v>
      </c>
      <c r="AE31" s="82">
        <v>25.6</v>
      </c>
      <c r="AF31" s="786">
        <v>22.1</v>
      </c>
      <c r="AG31" s="786">
        <v>19.3</v>
      </c>
      <c r="AH31" s="786">
        <v>17.2</v>
      </c>
      <c r="AI31" s="786">
        <v>14.8</v>
      </c>
      <c r="AJ31" s="786">
        <v>12.7</v>
      </c>
      <c r="AK31" s="21"/>
      <c r="AL31" s="24"/>
      <c r="AM31" s="2"/>
      <c r="AN31" s="2"/>
      <c r="AO31" s="2"/>
      <c r="AP31" s="2"/>
      <c r="AQ31" s="2"/>
      <c r="AR31" s="2"/>
      <c r="AS31" s="2"/>
      <c r="AT31" s="2"/>
      <c r="AU31" s="2"/>
      <c r="AV31" s="2"/>
      <c r="AW31" s="2"/>
      <c r="AX31" s="2"/>
      <c r="AY31" s="2"/>
      <c r="AZ31" s="2"/>
      <c r="BA31" s="2"/>
      <c r="BB31" s="2"/>
      <c r="BC31" s="2"/>
      <c r="BD31" s="2"/>
      <c r="BE31" s="2"/>
      <c r="BF31" s="2"/>
      <c r="BG31" s="2"/>
      <c r="BH31" s="2"/>
    </row>
    <row r="32" spans="1:60" s="4" customFormat="1" x14ac:dyDescent="0.2">
      <c r="A32" s="612" t="s">
        <v>216</v>
      </c>
      <c r="B32" s="34" t="s">
        <v>25</v>
      </c>
      <c r="C32" s="77" t="s">
        <v>0</v>
      </c>
      <c r="D32" s="77" t="s">
        <v>0</v>
      </c>
      <c r="E32" s="77" t="s">
        <v>0</v>
      </c>
      <c r="F32" s="77" t="s">
        <v>0</v>
      </c>
      <c r="G32" s="77" t="s">
        <v>0</v>
      </c>
      <c r="H32" s="77" t="s">
        <v>0</v>
      </c>
      <c r="I32" s="77" t="s">
        <v>0</v>
      </c>
      <c r="J32" s="77" t="s">
        <v>0</v>
      </c>
      <c r="K32" s="77" t="s">
        <v>0</v>
      </c>
      <c r="L32" s="77" t="s">
        <v>0</v>
      </c>
      <c r="M32" s="77" t="s">
        <v>0</v>
      </c>
      <c r="N32" s="77" t="s">
        <v>0</v>
      </c>
      <c r="O32" s="77">
        <v>22.1</v>
      </c>
      <c r="P32" s="77">
        <v>19.5</v>
      </c>
      <c r="Q32" s="77">
        <v>17.5</v>
      </c>
      <c r="R32" s="77">
        <v>14.3</v>
      </c>
      <c r="S32" s="77">
        <v>13.7</v>
      </c>
      <c r="T32" s="77">
        <v>9.4</v>
      </c>
      <c r="U32" s="77">
        <v>6.3</v>
      </c>
      <c r="V32" s="77">
        <v>5.6</v>
      </c>
      <c r="W32" s="77">
        <v>4.9000000000000004</v>
      </c>
      <c r="X32" s="77">
        <v>4.2</v>
      </c>
      <c r="Y32" s="77">
        <v>3</v>
      </c>
      <c r="Z32" s="85">
        <v>2.6</v>
      </c>
      <c r="AA32" s="77">
        <v>1</v>
      </c>
      <c r="AB32" s="77">
        <v>1.7</v>
      </c>
      <c r="AC32" s="77">
        <v>1.3</v>
      </c>
      <c r="AD32" s="77">
        <v>1.2</v>
      </c>
      <c r="AE32" s="77">
        <v>0.9</v>
      </c>
      <c r="AF32" s="783">
        <v>0.7</v>
      </c>
      <c r="AG32" s="783">
        <v>0.6</v>
      </c>
      <c r="AH32" s="783">
        <v>0.5</v>
      </c>
      <c r="AI32" s="783">
        <v>0.5</v>
      </c>
      <c r="AJ32" s="783">
        <v>0.4</v>
      </c>
      <c r="AK32" s="25"/>
      <c r="AL32" s="2"/>
      <c r="AM32" s="2"/>
      <c r="AN32" s="2"/>
      <c r="AO32" s="2"/>
      <c r="AP32" s="2"/>
      <c r="AQ32" s="2"/>
      <c r="AR32" s="2"/>
      <c r="AS32" s="2"/>
      <c r="AT32" s="2"/>
      <c r="AU32" s="2"/>
      <c r="AV32" s="2"/>
      <c r="AW32" s="2"/>
      <c r="AX32" s="2"/>
      <c r="AY32" s="2"/>
      <c r="AZ32" s="2"/>
      <c r="BA32" s="2"/>
      <c r="BB32" s="2"/>
      <c r="BC32" s="2"/>
      <c r="BD32" s="2"/>
      <c r="BE32" s="2"/>
      <c r="BF32" s="2"/>
      <c r="BG32" s="2"/>
      <c r="BH32" s="2"/>
    </row>
    <row r="33" spans="1:60" s="4" customFormat="1" x14ac:dyDescent="0.2">
      <c r="A33" s="610" t="s">
        <v>217</v>
      </c>
      <c r="B33" s="38" t="s">
        <v>24</v>
      </c>
      <c r="C33" s="77" t="s">
        <v>0</v>
      </c>
      <c r="D33" s="77" t="s">
        <v>0</v>
      </c>
      <c r="E33" s="77" t="s">
        <v>0</v>
      </c>
      <c r="F33" s="77" t="s">
        <v>0</v>
      </c>
      <c r="G33" s="77" t="s">
        <v>0</v>
      </c>
      <c r="H33" s="77" t="s">
        <v>0</v>
      </c>
      <c r="I33" s="77" t="s">
        <v>0</v>
      </c>
      <c r="J33" s="77" t="s">
        <v>0</v>
      </c>
      <c r="K33" s="77" t="s">
        <v>0</v>
      </c>
      <c r="L33" s="77" t="s">
        <v>0</v>
      </c>
      <c r="M33" s="77" t="s">
        <v>0</v>
      </c>
      <c r="N33" s="77" t="s">
        <v>0</v>
      </c>
      <c r="O33" s="77">
        <v>88.6</v>
      </c>
      <c r="P33" s="77">
        <v>96.9</v>
      </c>
      <c r="Q33" s="77">
        <v>101.1</v>
      </c>
      <c r="R33" s="77">
        <v>104.3</v>
      </c>
      <c r="S33" s="77">
        <v>106.9</v>
      </c>
      <c r="T33" s="77">
        <v>107</v>
      </c>
      <c r="U33" s="77">
        <v>90.2</v>
      </c>
      <c r="V33" s="77">
        <v>74.400000000000006</v>
      </c>
      <c r="W33" s="77">
        <v>61.7</v>
      </c>
      <c r="X33" s="77">
        <v>52.1</v>
      </c>
      <c r="Y33" s="77">
        <v>44.6</v>
      </c>
      <c r="Z33" s="85">
        <v>38</v>
      </c>
      <c r="AA33" s="77">
        <v>32.6</v>
      </c>
      <c r="AB33" s="77">
        <v>29</v>
      </c>
      <c r="AC33" s="77">
        <v>26.1</v>
      </c>
      <c r="AD33" s="77">
        <v>23.8</v>
      </c>
      <c r="AE33" s="77">
        <v>19.899999999999999</v>
      </c>
      <c r="AF33" s="783">
        <v>17.7</v>
      </c>
      <c r="AG33" s="783">
        <v>15.7</v>
      </c>
      <c r="AH33" s="783">
        <v>14</v>
      </c>
      <c r="AI33" s="783">
        <v>12.2</v>
      </c>
      <c r="AJ33" s="783">
        <v>10.5</v>
      </c>
      <c r="AK33" s="25"/>
      <c r="AL33" s="2"/>
      <c r="AM33" s="2"/>
      <c r="AN33" s="2"/>
      <c r="AO33" s="2"/>
      <c r="AP33" s="2"/>
      <c r="AQ33" s="2"/>
      <c r="AR33" s="2"/>
      <c r="AS33" s="2"/>
      <c r="AT33" s="2"/>
      <c r="AU33" s="2"/>
      <c r="AV33" s="2"/>
      <c r="AW33" s="2"/>
      <c r="AX33" s="2"/>
      <c r="AY33" s="2"/>
      <c r="AZ33" s="2"/>
      <c r="BA33" s="2"/>
      <c r="BB33" s="2"/>
      <c r="BC33" s="2"/>
      <c r="BD33" s="2"/>
      <c r="BE33" s="2"/>
      <c r="BF33" s="2"/>
      <c r="BG33" s="2"/>
      <c r="BH33" s="2"/>
    </row>
    <row r="34" spans="1:60" s="4" customFormat="1" x14ac:dyDescent="0.2">
      <c r="A34" s="610" t="s">
        <v>26</v>
      </c>
      <c r="B34" s="38" t="s">
        <v>26</v>
      </c>
      <c r="C34" s="77" t="s">
        <v>0</v>
      </c>
      <c r="D34" s="77" t="s">
        <v>0</v>
      </c>
      <c r="E34" s="77" t="s">
        <v>0</v>
      </c>
      <c r="F34" s="77" t="s">
        <v>0</v>
      </c>
      <c r="G34" s="77" t="s">
        <v>0</v>
      </c>
      <c r="H34" s="77" t="s">
        <v>0</v>
      </c>
      <c r="I34" s="77" t="s">
        <v>0</v>
      </c>
      <c r="J34" s="77" t="s">
        <v>0</v>
      </c>
      <c r="K34" s="77" t="s">
        <v>0</v>
      </c>
      <c r="L34" s="77" t="s">
        <v>0</v>
      </c>
      <c r="M34" s="77" t="s">
        <v>0</v>
      </c>
      <c r="N34" s="77" t="s">
        <v>0</v>
      </c>
      <c r="O34" s="78">
        <v>25</v>
      </c>
      <c r="P34" s="78">
        <v>25</v>
      </c>
      <c r="Q34" s="78">
        <v>27.1</v>
      </c>
      <c r="R34" s="78">
        <v>27.4</v>
      </c>
      <c r="S34" s="78">
        <v>24.5</v>
      </c>
      <c r="T34" s="78">
        <v>29.2</v>
      </c>
      <c r="U34" s="78">
        <v>32.4</v>
      </c>
      <c r="V34" s="78">
        <v>28.3</v>
      </c>
      <c r="W34" s="78">
        <v>27.1</v>
      </c>
      <c r="X34" s="78">
        <v>24.4</v>
      </c>
      <c r="Y34" s="78">
        <v>22</v>
      </c>
      <c r="Z34" s="85">
        <v>19.2</v>
      </c>
      <c r="AA34" s="78">
        <v>12.1</v>
      </c>
      <c r="AB34" s="78">
        <v>11.7</v>
      </c>
      <c r="AC34" s="77">
        <v>10.9</v>
      </c>
      <c r="AD34" s="78">
        <v>7.4</v>
      </c>
      <c r="AE34" s="78">
        <v>4.8</v>
      </c>
      <c r="AF34" s="784">
        <v>3.8</v>
      </c>
      <c r="AG34" s="784">
        <v>3</v>
      </c>
      <c r="AH34" s="784">
        <v>2.6</v>
      </c>
      <c r="AI34" s="784">
        <v>2.1</v>
      </c>
      <c r="AJ34" s="784">
        <v>1.7</v>
      </c>
      <c r="AK34" s="25"/>
      <c r="AL34" s="2"/>
      <c r="AM34" s="2"/>
      <c r="AN34" s="2"/>
      <c r="AO34" s="2"/>
      <c r="AP34" s="2"/>
      <c r="AQ34" s="2"/>
      <c r="AR34" s="2"/>
      <c r="AS34" s="2"/>
      <c r="AT34" s="2"/>
      <c r="AU34" s="2"/>
      <c r="AV34" s="2"/>
      <c r="AW34" s="2"/>
      <c r="AX34" s="2"/>
      <c r="AY34" s="2"/>
      <c r="AZ34" s="2"/>
      <c r="BA34" s="2"/>
      <c r="BB34" s="2"/>
      <c r="BC34" s="2"/>
      <c r="BD34" s="2"/>
      <c r="BE34" s="2"/>
      <c r="BF34" s="2"/>
      <c r="BG34" s="2"/>
      <c r="BH34" s="2"/>
    </row>
    <row r="35" spans="1:60" s="4" customFormat="1" ht="15" x14ac:dyDescent="0.2">
      <c r="A35" s="613" t="s">
        <v>218</v>
      </c>
      <c r="B35" s="38" t="s">
        <v>63</v>
      </c>
      <c r="C35" s="79" t="s">
        <v>2</v>
      </c>
      <c r="D35" s="79" t="s">
        <v>2</v>
      </c>
      <c r="E35" s="79" t="s">
        <v>2</v>
      </c>
      <c r="F35" s="79" t="s">
        <v>2</v>
      </c>
      <c r="G35" s="79" t="s">
        <v>2</v>
      </c>
      <c r="H35" s="79" t="s">
        <v>2</v>
      </c>
      <c r="I35" s="79" t="s">
        <v>2</v>
      </c>
      <c r="J35" s="79" t="s">
        <v>2</v>
      </c>
      <c r="K35" s="79" t="s">
        <v>2</v>
      </c>
      <c r="L35" s="79" t="s">
        <v>2</v>
      </c>
      <c r="M35" s="79" t="s">
        <v>2</v>
      </c>
      <c r="N35" s="79" t="s">
        <v>2</v>
      </c>
      <c r="O35" s="78">
        <v>19.100000000000001</v>
      </c>
      <c r="P35" s="78">
        <v>19.100000000000001</v>
      </c>
      <c r="Q35" s="78">
        <v>18.100000000000001</v>
      </c>
      <c r="R35" s="78">
        <v>14.2</v>
      </c>
      <c r="S35" s="78">
        <v>13</v>
      </c>
      <c r="T35" s="78" t="s">
        <v>2</v>
      </c>
      <c r="U35" s="79" t="s">
        <v>2</v>
      </c>
      <c r="V35" s="78">
        <v>0.8</v>
      </c>
      <c r="W35" s="78">
        <v>0.3</v>
      </c>
      <c r="X35" s="79" t="s">
        <v>2</v>
      </c>
      <c r="Y35" s="79" t="s">
        <v>2</v>
      </c>
      <c r="Z35" s="79" t="s">
        <v>2</v>
      </c>
      <c r="AA35" s="79" t="s">
        <v>2</v>
      </c>
      <c r="AB35" s="79" t="s">
        <v>2</v>
      </c>
      <c r="AC35" s="79" t="s">
        <v>2</v>
      </c>
      <c r="AD35" s="79" t="s">
        <v>2</v>
      </c>
      <c r="AE35" s="79" t="s">
        <v>2</v>
      </c>
      <c r="AF35" s="785" t="s">
        <v>2</v>
      </c>
      <c r="AG35" s="785" t="s">
        <v>2</v>
      </c>
      <c r="AH35" s="785" t="s">
        <v>2</v>
      </c>
      <c r="AI35" s="785" t="s">
        <v>2</v>
      </c>
      <c r="AJ35" s="785" t="s">
        <v>2</v>
      </c>
      <c r="AK35" s="25"/>
      <c r="AL35" s="2"/>
      <c r="AM35" s="2"/>
      <c r="AN35" s="2"/>
      <c r="AO35" s="2"/>
      <c r="AP35" s="2"/>
      <c r="AQ35" s="2"/>
      <c r="AR35" s="2"/>
      <c r="AS35" s="2"/>
      <c r="AT35" s="2"/>
      <c r="AU35" s="2"/>
      <c r="AV35" s="2"/>
      <c r="AW35" s="2"/>
      <c r="AX35" s="2"/>
      <c r="AY35" s="2"/>
      <c r="AZ35" s="2"/>
      <c r="BA35" s="2"/>
      <c r="BB35" s="2"/>
      <c r="BC35" s="2"/>
      <c r="BD35" s="2"/>
      <c r="BE35" s="2"/>
      <c r="BF35" s="2"/>
      <c r="BG35" s="2"/>
      <c r="BH35" s="2"/>
    </row>
    <row r="36" spans="1:60" s="4" customFormat="1" x14ac:dyDescent="0.2">
      <c r="A36" s="614" t="s">
        <v>219</v>
      </c>
      <c r="B36" s="191" t="s">
        <v>27</v>
      </c>
      <c r="C36" s="82" t="s">
        <v>0</v>
      </c>
      <c r="D36" s="82" t="s">
        <v>0</v>
      </c>
      <c r="E36" s="82" t="s">
        <v>0</v>
      </c>
      <c r="F36" s="82" t="s">
        <v>0</v>
      </c>
      <c r="G36" s="82" t="s">
        <v>0</v>
      </c>
      <c r="H36" s="82" t="s">
        <v>0</v>
      </c>
      <c r="I36" s="82">
        <v>3</v>
      </c>
      <c r="J36" s="82">
        <v>4.4000000000000004</v>
      </c>
      <c r="K36" s="82">
        <v>6</v>
      </c>
      <c r="L36" s="82">
        <v>8.6</v>
      </c>
      <c r="M36" s="82">
        <v>10.5</v>
      </c>
      <c r="N36" s="82">
        <v>11.8</v>
      </c>
      <c r="O36" s="82">
        <v>15.3</v>
      </c>
      <c r="P36" s="82">
        <v>17.399999999999999</v>
      </c>
      <c r="Q36" s="82">
        <v>20.6</v>
      </c>
      <c r="R36" s="82">
        <v>24</v>
      </c>
      <c r="S36" s="82">
        <v>26.3</v>
      </c>
      <c r="T36" s="82">
        <v>30</v>
      </c>
      <c r="U36" s="82">
        <v>29</v>
      </c>
      <c r="V36" s="82">
        <v>33.6</v>
      </c>
      <c r="W36" s="82">
        <v>31.3</v>
      </c>
      <c r="X36" s="82">
        <v>34.1</v>
      </c>
      <c r="Y36" s="82">
        <v>35.799999999999997</v>
      </c>
      <c r="Z36" s="84">
        <v>39.9</v>
      </c>
      <c r="AA36" s="82">
        <v>41.8</v>
      </c>
      <c r="AB36" s="82">
        <v>49.6</v>
      </c>
      <c r="AC36" s="81">
        <v>53.4</v>
      </c>
      <c r="AD36" s="84">
        <v>59.9</v>
      </c>
      <c r="AE36" s="84">
        <v>66.400000000000006</v>
      </c>
      <c r="AF36" s="787">
        <v>72.8</v>
      </c>
      <c r="AG36" s="787">
        <v>79.7</v>
      </c>
      <c r="AH36" s="787">
        <v>85.2</v>
      </c>
      <c r="AI36" s="787">
        <v>92.8</v>
      </c>
      <c r="AJ36" s="787">
        <v>99.9</v>
      </c>
      <c r="AK36" s="21"/>
      <c r="AL36" s="2"/>
      <c r="AM36" s="2"/>
      <c r="AN36" s="2"/>
      <c r="AO36" s="2"/>
      <c r="AP36" s="2"/>
      <c r="AQ36" s="2"/>
      <c r="AR36" s="2"/>
      <c r="AS36" s="2"/>
      <c r="AT36" s="2"/>
      <c r="AU36" s="2"/>
      <c r="AV36" s="2"/>
      <c r="AW36" s="2"/>
      <c r="AX36" s="2"/>
      <c r="AY36" s="2"/>
      <c r="AZ36" s="2"/>
      <c r="BA36" s="2"/>
      <c r="BB36" s="2"/>
      <c r="BC36" s="2"/>
      <c r="BD36" s="2"/>
      <c r="BE36" s="2"/>
      <c r="BF36" s="2"/>
      <c r="BG36" s="2"/>
      <c r="BH36" s="2"/>
    </row>
    <row r="37" spans="1:60" s="4" customFormat="1" x14ac:dyDescent="0.2">
      <c r="A37" s="615" t="s">
        <v>28</v>
      </c>
      <c r="B37" s="192" t="s">
        <v>28</v>
      </c>
      <c r="C37" s="114" t="s">
        <v>0</v>
      </c>
      <c r="D37" s="114" t="s">
        <v>0</v>
      </c>
      <c r="E37" s="114" t="s">
        <v>0</v>
      </c>
      <c r="F37" s="114" t="s">
        <v>0</v>
      </c>
      <c r="G37" s="114" t="s">
        <v>0</v>
      </c>
      <c r="H37" s="114" t="s">
        <v>0</v>
      </c>
      <c r="I37" s="114" t="s">
        <v>0</v>
      </c>
      <c r="J37" s="114" t="s">
        <v>0</v>
      </c>
      <c r="K37" s="114" t="s">
        <v>0</v>
      </c>
      <c r="L37" s="114" t="s">
        <v>0</v>
      </c>
      <c r="M37" s="114" t="s">
        <v>0</v>
      </c>
      <c r="N37" s="114" t="s">
        <v>0</v>
      </c>
      <c r="O37" s="114">
        <v>72</v>
      </c>
      <c r="P37" s="114">
        <v>62.5</v>
      </c>
      <c r="Q37" s="114">
        <v>46.3</v>
      </c>
      <c r="R37" s="114">
        <v>37.1</v>
      </c>
      <c r="S37" s="114">
        <v>28.1</v>
      </c>
      <c r="T37" s="114">
        <v>22.9</v>
      </c>
      <c r="U37" s="114">
        <v>20.399999999999999</v>
      </c>
      <c r="V37" s="114">
        <v>19.5</v>
      </c>
      <c r="W37" s="114">
        <v>15</v>
      </c>
      <c r="X37" s="114">
        <v>13.2</v>
      </c>
      <c r="Y37" s="114">
        <v>11.6</v>
      </c>
      <c r="Z37" s="115">
        <v>8.9</v>
      </c>
      <c r="AA37" s="114">
        <v>8</v>
      </c>
      <c r="AB37" s="114">
        <v>7.8</v>
      </c>
      <c r="AC37" s="115">
        <v>6.2</v>
      </c>
      <c r="AD37" s="114">
        <v>5.7</v>
      </c>
      <c r="AE37" s="114">
        <v>4.3</v>
      </c>
      <c r="AF37" s="788">
        <v>3.2</v>
      </c>
      <c r="AG37" s="788">
        <v>2.8</v>
      </c>
      <c r="AH37" s="788">
        <v>2.4</v>
      </c>
      <c r="AI37" s="788">
        <v>2.2000000000000002</v>
      </c>
      <c r="AJ37" s="788">
        <v>2.2999999999999998</v>
      </c>
      <c r="AK37" s="25"/>
      <c r="AL37" s="2"/>
      <c r="AM37" s="2"/>
      <c r="AN37" s="2"/>
      <c r="AO37" s="2"/>
      <c r="AP37" s="2"/>
      <c r="AQ37" s="2"/>
      <c r="AR37" s="2"/>
      <c r="AS37" s="2"/>
      <c r="AT37" s="2"/>
      <c r="AU37" s="2"/>
      <c r="AV37" s="2"/>
      <c r="AW37" s="2"/>
      <c r="AX37" s="2"/>
      <c r="AY37" s="2"/>
      <c r="AZ37" s="2"/>
      <c r="BA37" s="2"/>
      <c r="BB37" s="2"/>
      <c r="BC37" s="2"/>
      <c r="BD37" s="2"/>
      <c r="BE37" s="2"/>
      <c r="BF37" s="2"/>
      <c r="BG37" s="2"/>
      <c r="BH37" s="2"/>
    </row>
    <row r="38" spans="1:60" s="4" customFormat="1" ht="15" x14ac:dyDescent="0.2">
      <c r="A38" s="616" t="s">
        <v>220</v>
      </c>
      <c r="B38" s="40" t="s">
        <v>71</v>
      </c>
      <c r="C38" s="77"/>
      <c r="D38" s="77"/>
      <c r="E38" s="402"/>
      <c r="F38" s="403"/>
      <c r="G38" s="403"/>
      <c r="H38" s="403"/>
      <c r="I38" s="403"/>
      <c r="J38" s="403"/>
      <c r="K38" s="403"/>
      <c r="L38" s="87"/>
      <c r="M38" s="87"/>
      <c r="N38" s="87"/>
      <c r="O38" s="87"/>
      <c r="P38" s="87"/>
      <c r="Q38" s="87"/>
      <c r="R38" s="87"/>
      <c r="S38" s="87"/>
      <c r="T38" s="87"/>
      <c r="U38" s="87"/>
      <c r="V38" s="87"/>
      <c r="W38" s="87"/>
      <c r="X38" s="87"/>
      <c r="Y38" s="87"/>
      <c r="Z38" s="108"/>
      <c r="AA38" s="108"/>
      <c r="AB38" s="122"/>
      <c r="AC38" s="122"/>
      <c r="AH38" s="25"/>
      <c r="AJ38" s="25"/>
      <c r="AK38" s="25"/>
      <c r="AL38" s="2"/>
      <c r="AM38" s="2"/>
      <c r="AN38" s="2"/>
      <c r="AO38" s="2"/>
      <c r="AP38" s="2"/>
      <c r="AQ38" s="2"/>
      <c r="AR38" s="2"/>
      <c r="AS38" s="2"/>
      <c r="AT38" s="2"/>
      <c r="AU38" s="2"/>
      <c r="AV38" s="2"/>
      <c r="AW38" s="2"/>
      <c r="AX38" s="2"/>
      <c r="AY38" s="2"/>
      <c r="AZ38" s="2"/>
      <c r="BA38" s="2"/>
      <c r="BB38" s="2"/>
      <c r="BC38" s="2"/>
      <c r="BD38" s="2"/>
      <c r="BE38" s="2"/>
      <c r="BF38" s="2"/>
      <c r="BG38" s="2"/>
      <c r="BH38" s="2"/>
    </row>
    <row r="39" spans="1:60" s="4" customFormat="1" ht="12.75" customHeight="1" x14ac:dyDescent="0.2">
      <c r="A39" s="617" t="s">
        <v>221</v>
      </c>
      <c r="B39" s="19" t="s">
        <v>14</v>
      </c>
      <c r="C39" s="87"/>
      <c r="D39" s="87"/>
      <c r="E39" s="87"/>
      <c r="F39" s="87"/>
      <c r="G39" s="87"/>
      <c r="H39" s="87"/>
      <c r="I39" s="87"/>
      <c r="J39" s="87"/>
      <c r="K39" s="87"/>
      <c r="L39" s="77"/>
      <c r="M39" s="77"/>
      <c r="N39" s="77"/>
      <c r="O39" s="77"/>
      <c r="P39" s="87"/>
      <c r="Q39" s="88"/>
      <c r="R39" s="88"/>
      <c r="S39" s="88"/>
      <c r="T39" s="88"/>
      <c r="U39" s="88"/>
      <c r="V39" s="88"/>
      <c r="W39" s="88"/>
      <c r="X39" s="88"/>
      <c r="Y39" s="88"/>
      <c r="Z39" s="88"/>
      <c r="AA39" s="88"/>
      <c r="AB39" s="88"/>
      <c r="AC39" s="88"/>
      <c r="AD39" s="88"/>
      <c r="AE39" s="88"/>
      <c r="AF39" s="10"/>
      <c r="AG39" s="10"/>
      <c r="AH39" s="10"/>
      <c r="AI39" s="10"/>
      <c r="AJ39" s="10"/>
      <c r="AK39" s="10"/>
      <c r="AL39" s="2"/>
      <c r="AM39" s="2"/>
      <c r="AN39" s="2"/>
      <c r="AO39" s="2"/>
      <c r="AP39" s="2"/>
      <c r="AQ39" s="2"/>
      <c r="AR39" s="2"/>
      <c r="AS39" s="2"/>
      <c r="AT39" s="2"/>
      <c r="AU39" s="2"/>
      <c r="AV39" s="2"/>
      <c r="AW39" s="2"/>
      <c r="AX39" s="2"/>
      <c r="AY39" s="2"/>
      <c r="AZ39" s="2"/>
      <c r="BA39" s="2"/>
      <c r="BB39" s="2"/>
      <c r="BC39" s="2"/>
      <c r="BD39" s="2"/>
      <c r="BE39" s="2"/>
      <c r="BF39" s="2"/>
      <c r="BG39" s="2"/>
      <c r="BH39" s="2"/>
    </row>
    <row r="40" spans="1:60" s="4" customFormat="1" x14ac:dyDescent="0.2">
      <c r="A40" s="40"/>
      <c r="B40" s="40"/>
      <c r="C40" s="77"/>
      <c r="D40" s="77"/>
      <c r="E40" s="77"/>
      <c r="F40" s="77"/>
      <c r="G40" s="77"/>
      <c r="H40" s="77"/>
      <c r="I40" s="77"/>
      <c r="J40" s="77"/>
      <c r="K40" s="77"/>
      <c r="L40" s="87"/>
      <c r="M40" s="87"/>
      <c r="N40" s="87"/>
      <c r="O40" s="87"/>
      <c r="P40" s="87"/>
      <c r="Q40" s="88"/>
      <c r="R40" s="88"/>
      <c r="S40" s="88"/>
      <c r="T40" s="88"/>
      <c r="U40" s="88"/>
      <c r="V40" s="88"/>
      <c r="W40" s="88"/>
      <c r="X40" s="88"/>
      <c r="Y40" s="88"/>
      <c r="Z40" s="88"/>
      <c r="AA40" s="88"/>
      <c r="AB40" s="88"/>
      <c r="AC40" s="82"/>
      <c r="AD40" s="82"/>
      <c r="AE40" s="82"/>
      <c r="AF40" s="21"/>
      <c r="AG40" s="21"/>
      <c r="AH40" s="21"/>
      <c r="AI40" s="21"/>
      <c r="AJ40" s="21"/>
      <c r="AK40" s="22"/>
      <c r="AL40" s="24"/>
      <c r="AM40" s="2"/>
      <c r="AN40" s="2"/>
      <c r="AO40" s="2"/>
      <c r="AP40" s="2"/>
      <c r="AQ40" s="2"/>
      <c r="AR40" s="2"/>
      <c r="AS40" s="2"/>
      <c r="AT40" s="2"/>
      <c r="AU40" s="2"/>
      <c r="AV40" s="2"/>
      <c r="AW40" s="2"/>
      <c r="AX40" s="2"/>
      <c r="AY40" s="2"/>
      <c r="AZ40" s="2"/>
      <c r="BA40" s="2"/>
      <c r="BB40" s="2"/>
      <c r="BC40" s="2"/>
      <c r="BD40" s="2"/>
      <c r="BE40" s="2"/>
      <c r="BF40" s="2"/>
      <c r="BG40" s="2"/>
      <c r="BH40" s="2"/>
    </row>
    <row r="41" spans="1:60" s="4" customFormat="1" ht="15" x14ac:dyDescent="0.2">
      <c r="A41" s="575" t="s">
        <v>222</v>
      </c>
      <c r="B41" s="20" t="s">
        <v>66</v>
      </c>
      <c r="C41" s="88"/>
      <c r="D41" s="88"/>
      <c r="E41" s="88"/>
      <c r="F41" s="88"/>
      <c r="G41" s="88"/>
      <c r="H41" s="88"/>
      <c r="I41" s="88"/>
      <c r="J41" s="88"/>
      <c r="K41" s="88"/>
      <c r="L41" s="88"/>
      <c r="M41" s="88"/>
      <c r="N41" s="88"/>
      <c r="O41" s="88"/>
      <c r="P41" s="224"/>
      <c r="Q41" s="88"/>
      <c r="R41" s="88"/>
      <c r="S41" s="88"/>
      <c r="T41" s="88"/>
      <c r="U41" s="88"/>
      <c r="V41" s="88"/>
      <c r="W41" s="88"/>
      <c r="X41" s="88"/>
      <c r="Y41" s="88"/>
      <c r="Z41" s="88"/>
      <c r="AA41" s="88"/>
      <c r="AB41" s="88"/>
      <c r="AC41" s="123"/>
      <c r="AD41" s="123"/>
      <c r="AE41" s="123"/>
      <c r="AF41" s="41"/>
      <c r="AG41" s="41"/>
      <c r="AH41" s="41"/>
      <c r="AI41" s="41"/>
      <c r="AJ41" s="41"/>
      <c r="AK41" s="41"/>
      <c r="AL41" s="24"/>
      <c r="AM41" s="2"/>
      <c r="AN41" s="2"/>
      <c r="AO41" s="2"/>
      <c r="AP41" s="2"/>
      <c r="AQ41" s="2"/>
      <c r="AR41" s="2"/>
      <c r="AS41" s="2"/>
      <c r="AT41" s="2"/>
      <c r="AU41" s="2"/>
      <c r="AV41" s="2"/>
      <c r="AW41" s="2"/>
      <c r="AX41" s="2"/>
      <c r="AY41" s="2"/>
      <c r="AZ41" s="2"/>
      <c r="BA41" s="2"/>
      <c r="BB41" s="2"/>
      <c r="BC41" s="2"/>
      <c r="BD41" s="2"/>
      <c r="BE41" s="2"/>
      <c r="BF41" s="2"/>
      <c r="BG41" s="2"/>
      <c r="BH41" s="2"/>
    </row>
    <row r="42" spans="1:60" s="4" customFormat="1" x14ac:dyDescent="0.2">
      <c r="A42" s="50"/>
      <c r="B42" s="50"/>
      <c r="C42" s="124">
        <v>1988</v>
      </c>
      <c r="D42" s="124">
        <v>1989</v>
      </c>
      <c r="E42" s="124">
        <v>1990</v>
      </c>
      <c r="F42" s="117">
        <v>1991</v>
      </c>
      <c r="G42" s="117">
        <v>1992</v>
      </c>
      <c r="H42" s="117">
        <v>1993</v>
      </c>
      <c r="I42" s="117">
        <v>1994</v>
      </c>
      <c r="J42" s="117">
        <v>1995</v>
      </c>
      <c r="K42" s="117">
        <v>1996</v>
      </c>
      <c r="L42" s="117">
        <v>1997</v>
      </c>
      <c r="M42" s="117">
        <v>1998</v>
      </c>
      <c r="N42" s="117">
        <v>1999</v>
      </c>
      <c r="O42" s="117">
        <v>2000</v>
      </c>
      <c r="P42" s="117">
        <v>2001</v>
      </c>
      <c r="Q42" s="117">
        <v>2002</v>
      </c>
      <c r="R42" s="117">
        <v>2003</v>
      </c>
      <c r="S42" s="117">
        <v>2004</v>
      </c>
      <c r="T42" s="117">
        <v>2005</v>
      </c>
      <c r="U42" s="118">
        <v>2006</v>
      </c>
      <c r="V42" s="118">
        <v>2007</v>
      </c>
      <c r="W42" s="118">
        <v>2008</v>
      </c>
      <c r="X42" s="118">
        <v>2009</v>
      </c>
      <c r="Y42" s="118">
        <v>2010</v>
      </c>
      <c r="Z42" s="796">
        <v>2011</v>
      </c>
      <c r="AA42" s="796">
        <v>2012</v>
      </c>
      <c r="AB42" s="796">
        <v>2013</v>
      </c>
      <c r="AC42" s="796">
        <v>2014</v>
      </c>
      <c r="AD42" s="796">
        <v>2015</v>
      </c>
      <c r="AE42" s="151"/>
      <c r="AF42" s="151"/>
      <c r="AG42" s="51"/>
      <c r="AH42" s="51"/>
      <c r="AI42" s="51"/>
      <c r="AJ42" s="51"/>
      <c r="AK42" s="51"/>
      <c r="AL42" s="2"/>
      <c r="AM42" s="2"/>
      <c r="AN42" s="2"/>
      <c r="AO42" s="2"/>
      <c r="AP42" s="2"/>
      <c r="AQ42" s="2"/>
      <c r="AR42" s="2"/>
      <c r="AS42" s="2"/>
      <c r="AT42" s="2"/>
      <c r="AU42" s="2"/>
      <c r="AV42" s="2"/>
      <c r="AW42" s="2"/>
      <c r="AX42" s="2"/>
      <c r="AY42" s="2"/>
      <c r="AZ42" s="2"/>
      <c r="BA42" s="2"/>
      <c r="BB42" s="2"/>
      <c r="BC42" s="2"/>
      <c r="BD42" s="2"/>
      <c r="BE42" s="2"/>
      <c r="BF42" s="2"/>
      <c r="BG42" s="2"/>
      <c r="BH42" s="2"/>
    </row>
    <row r="43" spans="1:60" s="4" customFormat="1" x14ac:dyDescent="0.2">
      <c r="A43" s="618" t="s">
        <v>223</v>
      </c>
      <c r="B43" s="42" t="s">
        <v>29</v>
      </c>
      <c r="C43" s="82" t="s">
        <v>0</v>
      </c>
      <c r="D43" s="82" t="s">
        <v>0</v>
      </c>
      <c r="E43" s="82" t="s">
        <v>0</v>
      </c>
      <c r="F43" s="82">
        <v>104.8</v>
      </c>
      <c r="G43" s="82">
        <v>122.8</v>
      </c>
      <c r="H43" s="82">
        <v>145</v>
      </c>
      <c r="I43" s="82">
        <v>171.7</v>
      </c>
      <c r="J43" s="82">
        <v>207.8</v>
      </c>
      <c r="K43" s="82">
        <v>255.4</v>
      </c>
      <c r="L43" s="82">
        <v>314.39999999999998</v>
      </c>
      <c r="M43" s="82">
        <v>374.7</v>
      </c>
      <c r="N43" s="82">
        <v>429.1</v>
      </c>
      <c r="O43" s="82">
        <v>496.8</v>
      </c>
      <c r="P43" s="82">
        <v>563.6</v>
      </c>
      <c r="Q43" s="82">
        <v>631.1</v>
      </c>
      <c r="R43" s="82">
        <v>704.7</v>
      </c>
      <c r="S43" s="82">
        <v>786.6</v>
      </c>
      <c r="T43" s="82">
        <v>862.2</v>
      </c>
      <c r="U43" s="82">
        <v>957.6</v>
      </c>
      <c r="V43" s="125">
        <v>1070.7</v>
      </c>
      <c r="W43" s="125">
        <v>1182</v>
      </c>
      <c r="X43" s="125">
        <v>1259.7</v>
      </c>
      <c r="Y43" s="112">
        <v>1368.8</v>
      </c>
      <c r="Z43" s="795">
        <v>1492.2</v>
      </c>
      <c r="AA43" s="795">
        <v>1627.3</v>
      </c>
      <c r="AB43" s="795">
        <v>1752.3</v>
      </c>
      <c r="AC43" s="795">
        <v>1892.8</v>
      </c>
      <c r="AD43" s="795">
        <v>2020.7</v>
      </c>
      <c r="AE43" s="112"/>
      <c r="AF43" s="112"/>
      <c r="AG43" s="51"/>
      <c r="AH43" s="51"/>
      <c r="AI43" s="51"/>
      <c r="AJ43" s="51"/>
      <c r="AK43" s="51"/>
      <c r="AL43" s="2"/>
      <c r="AM43" s="2"/>
      <c r="AN43" s="2"/>
      <c r="AO43" s="2"/>
      <c r="AP43" s="2"/>
      <c r="AQ43" s="2"/>
      <c r="AR43" s="2"/>
      <c r="AS43" s="2"/>
      <c r="AT43" s="2"/>
      <c r="AU43" s="2"/>
      <c r="AV43" s="2"/>
      <c r="AW43" s="2"/>
      <c r="AX43" s="2"/>
      <c r="AY43" s="2"/>
      <c r="AZ43" s="2"/>
      <c r="BA43" s="2"/>
      <c r="BB43" s="2"/>
      <c r="BC43" s="2"/>
      <c r="BD43" s="2"/>
      <c r="BE43" s="2"/>
      <c r="BF43" s="2"/>
      <c r="BG43" s="2"/>
      <c r="BH43" s="2"/>
    </row>
    <row r="44" spans="1:60" s="4" customFormat="1" x14ac:dyDescent="0.2">
      <c r="A44" s="619" t="s">
        <v>32</v>
      </c>
      <c r="B44" s="42" t="s">
        <v>32</v>
      </c>
      <c r="C44" s="82" t="s">
        <v>0</v>
      </c>
      <c r="D44" s="82" t="s">
        <v>0</v>
      </c>
      <c r="E44" s="82" t="s">
        <v>0</v>
      </c>
      <c r="F44" s="82" t="s">
        <v>0</v>
      </c>
      <c r="G44" s="82" t="s">
        <v>0</v>
      </c>
      <c r="H44" s="82" t="s">
        <v>0</v>
      </c>
      <c r="I44" s="82" t="s">
        <v>0</v>
      </c>
      <c r="J44" s="81">
        <v>118.8</v>
      </c>
      <c r="K44" s="81">
        <v>156.1</v>
      </c>
      <c r="L44" s="81">
        <v>207.5</v>
      </c>
      <c r="M44" s="81">
        <v>264.60000000000002</v>
      </c>
      <c r="N44" s="81">
        <v>317.7</v>
      </c>
      <c r="O44" s="127">
        <v>386.5</v>
      </c>
      <c r="P44" s="127">
        <v>448</v>
      </c>
      <c r="Q44" s="127">
        <v>517.79999999999995</v>
      </c>
      <c r="R44" s="127">
        <v>595</v>
      </c>
      <c r="S44" s="127">
        <v>678.1</v>
      </c>
      <c r="T44" s="82">
        <v>754.5</v>
      </c>
      <c r="U44" s="82">
        <v>851</v>
      </c>
      <c r="V44" s="125">
        <v>965.1</v>
      </c>
      <c r="W44" s="125">
        <v>1075.5999999999999</v>
      </c>
      <c r="X44" s="125">
        <v>1159.5</v>
      </c>
      <c r="Y44" s="112">
        <v>1273.5</v>
      </c>
      <c r="Z44" s="795">
        <v>1400.6</v>
      </c>
      <c r="AA44" s="795">
        <v>1540.4</v>
      </c>
      <c r="AB44" s="795">
        <v>1670.8</v>
      </c>
      <c r="AC44" s="795">
        <v>1817.3</v>
      </c>
      <c r="AD44" s="795">
        <v>1951.6</v>
      </c>
      <c r="AE44" s="112"/>
      <c r="AF44" s="112"/>
      <c r="AG44" s="51"/>
      <c r="AH44" s="51"/>
      <c r="AI44" s="51"/>
      <c r="AJ44" s="51"/>
      <c r="AK44" s="51"/>
      <c r="AL44" s="2"/>
      <c r="AM44" s="2"/>
      <c r="AN44" s="2"/>
      <c r="AO44" s="2"/>
      <c r="AP44" s="2"/>
      <c r="AQ44" s="2"/>
      <c r="AR44" s="2"/>
      <c r="AS44" s="2"/>
      <c r="AT44" s="2"/>
      <c r="AU44" s="2"/>
      <c r="AV44" s="2"/>
      <c r="AW44" s="2"/>
      <c r="AX44" s="2"/>
      <c r="AY44" s="2"/>
      <c r="AZ44" s="2"/>
      <c r="BA44" s="2"/>
      <c r="BB44" s="2"/>
      <c r="BC44" s="2"/>
      <c r="BD44" s="2"/>
      <c r="BE44" s="2"/>
      <c r="BF44" s="2"/>
      <c r="BG44" s="2"/>
      <c r="BH44" s="2"/>
    </row>
    <row r="45" spans="1:60" s="4" customFormat="1" x14ac:dyDescent="0.2">
      <c r="A45" s="620" t="s">
        <v>224</v>
      </c>
      <c r="B45" s="28" t="s">
        <v>33</v>
      </c>
      <c r="C45" s="128" t="s">
        <v>2</v>
      </c>
      <c r="D45" s="128" t="s">
        <v>2</v>
      </c>
      <c r="E45" s="128" t="s">
        <v>2</v>
      </c>
      <c r="F45" s="128" t="s">
        <v>2</v>
      </c>
      <c r="G45" s="128" t="s">
        <v>2</v>
      </c>
      <c r="H45" s="128" t="s">
        <v>2</v>
      </c>
      <c r="I45" s="128" t="s">
        <v>2</v>
      </c>
      <c r="J45" s="404">
        <v>118.8</v>
      </c>
      <c r="K45" s="404">
        <v>156.1</v>
      </c>
      <c r="L45" s="129" t="s">
        <v>0</v>
      </c>
      <c r="M45" s="129" t="s">
        <v>0</v>
      </c>
      <c r="N45" s="129" t="s">
        <v>0</v>
      </c>
      <c r="O45" s="78">
        <v>283.8</v>
      </c>
      <c r="P45" s="78">
        <v>323.8</v>
      </c>
      <c r="Q45" s="78">
        <v>385.2</v>
      </c>
      <c r="R45" s="78">
        <v>456.8</v>
      </c>
      <c r="S45" s="78">
        <v>533.6</v>
      </c>
      <c r="T45" s="130">
        <v>618.5</v>
      </c>
      <c r="U45" s="78">
        <v>769.1</v>
      </c>
      <c r="V45" s="131">
        <v>887.4</v>
      </c>
      <c r="W45" s="131">
        <v>1002.4</v>
      </c>
      <c r="X45" s="131">
        <v>1088.5</v>
      </c>
      <c r="Y45" s="147">
        <v>1208.3</v>
      </c>
      <c r="Z45" s="798">
        <v>1340.1</v>
      </c>
      <c r="AA45" s="798">
        <v>1484.5</v>
      </c>
      <c r="AB45" s="798">
        <v>1619.7</v>
      </c>
      <c r="AC45" s="798">
        <v>1771.2</v>
      </c>
      <c r="AD45" s="798">
        <v>1910.2</v>
      </c>
      <c r="AE45" s="147"/>
      <c r="AF45" s="147"/>
      <c r="AG45" s="51"/>
      <c r="AH45" s="51"/>
      <c r="AI45" s="51"/>
      <c r="AJ45" s="51"/>
      <c r="AK45" s="51"/>
      <c r="AL45" s="2"/>
      <c r="AM45" s="2"/>
      <c r="AN45" s="2"/>
      <c r="AO45" s="2"/>
      <c r="AP45" s="2"/>
      <c r="AQ45" s="2"/>
      <c r="AR45" s="2"/>
      <c r="AS45" s="2"/>
      <c r="AT45" s="2"/>
      <c r="AU45" s="2"/>
      <c r="AV45" s="2"/>
      <c r="AW45" s="2"/>
      <c r="AX45" s="2"/>
      <c r="AY45" s="2"/>
      <c r="AZ45" s="2"/>
      <c r="BA45" s="2"/>
      <c r="BB45" s="2"/>
      <c r="BC45" s="2"/>
      <c r="BD45" s="2"/>
      <c r="BE45" s="2"/>
      <c r="BF45" s="2"/>
      <c r="BG45" s="2"/>
      <c r="BH45" s="2"/>
    </row>
    <row r="46" spans="1:60" s="4" customFormat="1" x14ac:dyDescent="0.2">
      <c r="A46" s="621" t="s">
        <v>34</v>
      </c>
      <c r="B46" s="40" t="s">
        <v>34</v>
      </c>
      <c r="C46" s="128" t="s">
        <v>2</v>
      </c>
      <c r="D46" s="128" t="s">
        <v>2</v>
      </c>
      <c r="E46" s="128" t="s">
        <v>2</v>
      </c>
      <c r="F46" s="128" t="s">
        <v>2</v>
      </c>
      <c r="G46" s="128" t="s">
        <v>2</v>
      </c>
      <c r="H46" s="128" t="s">
        <v>2</v>
      </c>
      <c r="I46" s="128" t="s">
        <v>2</v>
      </c>
      <c r="J46" s="128" t="s">
        <v>2</v>
      </c>
      <c r="K46" s="128" t="s">
        <v>2</v>
      </c>
      <c r="L46" s="129" t="s">
        <v>0</v>
      </c>
      <c r="M46" s="77" t="s">
        <v>0</v>
      </c>
      <c r="N46" s="77" t="s">
        <v>0</v>
      </c>
      <c r="O46" s="77">
        <v>102.7</v>
      </c>
      <c r="P46" s="77">
        <v>124.2</v>
      </c>
      <c r="Q46" s="77">
        <v>132.6</v>
      </c>
      <c r="R46" s="77">
        <v>138.19999999999999</v>
      </c>
      <c r="S46" s="77">
        <v>144.6</v>
      </c>
      <c r="T46" s="130">
        <v>135.9</v>
      </c>
      <c r="U46" s="77">
        <v>81.900000000000006</v>
      </c>
      <c r="V46" s="132">
        <v>77.7</v>
      </c>
      <c r="W46" s="132">
        <v>73.2</v>
      </c>
      <c r="X46" s="132">
        <v>71.099999999999994</v>
      </c>
      <c r="Y46" s="86">
        <v>65.2</v>
      </c>
      <c r="Z46" s="793">
        <v>60.6</v>
      </c>
      <c r="AA46" s="793">
        <v>55.9</v>
      </c>
      <c r="AB46" s="793">
        <v>51.1</v>
      </c>
      <c r="AC46" s="793">
        <v>46.2</v>
      </c>
      <c r="AD46" s="793">
        <v>41.5</v>
      </c>
      <c r="AE46" s="86"/>
      <c r="AF46" s="86"/>
      <c r="AG46" s="41"/>
      <c r="AH46" s="41"/>
      <c r="AI46" s="41"/>
      <c r="AJ46" s="41"/>
      <c r="AK46" s="41"/>
      <c r="AL46" s="2"/>
      <c r="AM46" s="2"/>
      <c r="AN46" s="2"/>
      <c r="AO46" s="2"/>
      <c r="AP46" s="2"/>
      <c r="AQ46" s="2"/>
      <c r="AR46" s="2"/>
      <c r="AS46" s="2"/>
      <c r="AT46" s="2"/>
      <c r="AU46" s="2"/>
      <c r="AV46" s="2"/>
      <c r="AW46" s="2"/>
      <c r="AX46" s="2"/>
      <c r="AY46" s="2"/>
      <c r="AZ46" s="2"/>
      <c r="BA46" s="2"/>
      <c r="BB46" s="2"/>
      <c r="BC46" s="2"/>
      <c r="BD46" s="2"/>
      <c r="BE46" s="2"/>
      <c r="BF46" s="2"/>
      <c r="BG46" s="2"/>
      <c r="BH46" s="2"/>
    </row>
    <row r="47" spans="1:60" s="4" customFormat="1" x14ac:dyDescent="0.2">
      <c r="A47" s="619" t="s">
        <v>35</v>
      </c>
      <c r="B47" s="193" t="s">
        <v>35</v>
      </c>
      <c r="C47" s="77" t="s">
        <v>0</v>
      </c>
      <c r="D47" s="77" t="s">
        <v>0</v>
      </c>
      <c r="E47" s="77" t="s">
        <v>0</v>
      </c>
      <c r="F47" s="77" t="s">
        <v>0</v>
      </c>
      <c r="G47" s="77" t="s">
        <v>0</v>
      </c>
      <c r="H47" s="77" t="s">
        <v>0</v>
      </c>
      <c r="I47" s="77" t="s">
        <v>0</v>
      </c>
      <c r="J47" s="82">
        <v>89</v>
      </c>
      <c r="K47" s="82">
        <v>99.3</v>
      </c>
      <c r="L47" s="82">
        <v>106.9</v>
      </c>
      <c r="M47" s="82">
        <v>110.1</v>
      </c>
      <c r="N47" s="82">
        <v>111.4</v>
      </c>
      <c r="O47" s="82">
        <v>110.3</v>
      </c>
      <c r="P47" s="82">
        <v>115.7</v>
      </c>
      <c r="Q47" s="82">
        <v>113.3</v>
      </c>
      <c r="R47" s="82">
        <v>109.7</v>
      </c>
      <c r="S47" s="82">
        <v>108.5</v>
      </c>
      <c r="T47" s="127">
        <v>107.8</v>
      </c>
      <c r="U47" s="82">
        <v>106.6</v>
      </c>
      <c r="V47" s="125">
        <v>105.6</v>
      </c>
      <c r="W47" s="125">
        <v>106.4</v>
      </c>
      <c r="X47" s="125">
        <v>100.1</v>
      </c>
      <c r="Y47" s="112">
        <v>95.3</v>
      </c>
      <c r="Z47" s="795">
        <v>91.5</v>
      </c>
      <c r="AA47" s="795">
        <v>86.9</v>
      </c>
      <c r="AB47" s="795">
        <v>81.5</v>
      </c>
      <c r="AC47" s="795">
        <v>75.5</v>
      </c>
      <c r="AD47" s="795">
        <v>69.099999999999994</v>
      </c>
      <c r="AE47" s="112"/>
      <c r="AF47" s="112"/>
      <c r="AG47" s="51"/>
      <c r="AH47" s="51"/>
      <c r="AI47" s="51"/>
      <c r="AJ47" s="51"/>
      <c r="AK47" s="51"/>
      <c r="AL47" s="2"/>
      <c r="AM47" s="2"/>
      <c r="AN47" s="2"/>
      <c r="AO47" s="2"/>
      <c r="AP47" s="2"/>
      <c r="AQ47" s="2"/>
      <c r="AR47" s="2"/>
      <c r="AS47" s="2"/>
      <c r="AT47" s="2"/>
      <c r="AU47" s="2"/>
      <c r="AV47" s="2"/>
      <c r="AW47" s="2"/>
      <c r="AX47" s="2"/>
      <c r="AY47" s="2"/>
      <c r="AZ47" s="2"/>
      <c r="BA47" s="2"/>
      <c r="BB47" s="2"/>
      <c r="BC47" s="2"/>
      <c r="BD47" s="2"/>
      <c r="BE47" s="2"/>
      <c r="BF47" s="2"/>
      <c r="BG47" s="2"/>
      <c r="BH47" s="2"/>
    </row>
    <row r="48" spans="1:60" s="4" customFormat="1" x14ac:dyDescent="0.2">
      <c r="A48" s="40"/>
      <c r="C48" s="77"/>
      <c r="D48" s="77"/>
      <c r="E48" s="77"/>
      <c r="F48" s="77"/>
      <c r="G48" s="77"/>
      <c r="H48" s="77"/>
      <c r="I48" s="77"/>
      <c r="J48" s="77"/>
      <c r="K48" s="77"/>
      <c r="L48" s="77"/>
      <c r="M48" s="77"/>
      <c r="N48" s="77"/>
      <c r="O48" s="77"/>
      <c r="P48" s="77"/>
      <c r="Q48" s="77"/>
      <c r="R48" s="77"/>
      <c r="S48" s="77"/>
      <c r="T48" s="77"/>
      <c r="U48" s="77"/>
      <c r="V48" s="126"/>
      <c r="W48" s="95"/>
      <c r="X48" s="108"/>
      <c r="Y48" s="108"/>
      <c r="Z48" s="794"/>
      <c r="AA48" s="794"/>
      <c r="AB48" s="794"/>
      <c r="AC48" s="794"/>
      <c r="AD48" s="794"/>
      <c r="AE48" s="122"/>
      <c r="AF48" s="122"/>
      <c r="AG48" s="51"/>
      <c r="AH48" s="51"/>
      <c r="AI48" s="51"/>
      <c r="AJ48" s="51"/>
      <c r="AK48" s="51"/>
      <c r="AL48" s="2"/>
      <c r="AM48" s="2"/>
      <c r="AN48" s="2"/>
      <c r="AO48" s="2"/>
      <c r="AP48" s="2"/>
      <c r="AQ48" s="2"/>
      <c r="AR48" s="2"/>
      <c r="AS48" s="2"/>
      <c r="AT48" s="2"/>
      <c r="AU48" s="2"/>
      <c r="AV48" s="2"/>
      <c r="AW48" s="2"/>
      <c r="AX48" s="2"/>
      <c r="AY48" s="2"/>
      <c r="AZ48" s="2"/>
      <c r="BA48" s="2"/>
      <c r="BB48" s="2"/>
      <c r="BC48" s="2"/>
      <c r="BD48" s="2"/>
      <c r="BE48" s="2"/>
      <c r="BF48" s="2"/>
      <c r="BG48" s="2"/>
      <c r="BH48" s="2"/>
    </row>
    <row r="49" spans="1:60" s="4" customFormat="1" x14ac:dyDescent="0.2">
      <c r="A49" s="622" t="s">
        <v>225</v>
      </c>
      <c r="B49" s="193" t="s">
        <v>30</v>
      </c>
      <c r="C49" s="77"/>
      <c r="D49" s="77"/>
      <c r="E49" s="77"/>
      <c r="F49" s="77"/>
      <c r="G49" s="77"/>
      <c r="H49" s="77"/>
      <c r="I49" s="77"/>
      <c r="J49" s="77"/>
      <c r="K49" s="77"/>
      <c r="L49" s="77"/>
      <c r="M49" s="77"/>
      <c r="N49" s="77"/>
      <c r="O49" s="77"/>
      <c r="P49" s="77"/>
      <c r="Q49" s="77"/>
      <c r="R49" s="77"/>
      <c r="S49" s="77"/>
      <c r="T49" s="77"/>
      <c r="U49" s="77"/>
      <c r="V49" s="126"/>
      <c r="W49" s="95"/>
      <c r="X49" s="108"/>
      <c r="Y49" s="108"/>
      <c r="Z49" s="794"/>
      <c r="AA49" s="794"/>
      <c r="AB49" s="794"/>
      <c r="AC49" s="794"/>
      <c r="AD49" s="794"/>
      <c r="AE49" s="122"/>
      <c r="AF49" s="122"/>
      <c r="AG49" s="51"/>
      <c r="AH49" s="51"/>
      <c r="AI49" s="51"/>
      <c r="AJ49" s="51"/>
      <c r="AK49" s="51"/>
      <c r="AL49" s="2"/>
      <c r="AM49" s="2"/>
      <c r="AN49" s="2"/>
      <c r="AO49" s="2"/>
      <c r="AP49" s="2"/>
      <c r="AQ49" s="2"/>
      <c r="AR49" s="2"/>
      <c r="AS49" s="2"/>
      <c r="AT49" s="2"/>
      <c r="AU49" s="2"/>
      <c r="AV49" s="2"/>
      <c r="AW49" s="2"/>
      <c r="AX49" s="2"/>
      <c r="AY49" s="2"/>
      <c r="AZ49" s="2"/>
      <c r="BA49" s="2"/>
      <c r="BB49" s="2"/>
      <c r="BC49" s="2"/>
      <c r="BD49" s="2"/>
      <c r="BE49" s="2"/>
      <c r="BF49" s="2"/>
      <c r="BG49" s="2"/>
      <c r="BH49" s="2"/>
    </row>
    <row r="50" spans="1:60" s="4" customFormat="1" x14ac:dyDescent="0.2">
      <c r="A50" s="619" t="s">
        <v>4</v>
      </c>
      <c r="B50" s="42" t="s">
        <v>4</v>
      </c>
      <c r="C50" s="82" t="s">
        <v>0</v>
      </c>
      <c r="D50" s="82" t="s">
        <v>0</v>
      </c>
      <c r="E50" s="82" t="s">
        <v>0</v>
      </c>
      <c r="F50" s="82" t="s">
        <v>0</v>
      </c>
      <c r="G50" s="82" t="s">
        <v>0</v>
      </c>
      <c r="H50" s="82" t="s">
        <v>0</v>
      </c>
      <c r="I50" s="82" t="s">
        <v>0</v>
      </c>
      <c r="J50" s="82">
        <v>198.6</v>
      </c>
      <c r="K50" s="82">
        <v>244.9</v>
      </c>
      <c r="L50" s="82">
        <v>301.2</v>
      </c>
      <c r="M50" s="82">
        <v>358</v>
      </c>
      <c r="N50" s="82">
        <v>410</v>
      </c>
      <c r="O50" s="82">
        <v>473.7</v>
      </c>
      <c r="P50" s="82">
        <v>536.5</v>
      </c>
      <c r="Q50" s="82">
        <v>601.4</v>
      </c>
      <c r="R50" s="82">
        <v>669.5</v>
      </c>
      <c r="S50" s="82">
        <v>743.6</v>
      </c>
      <c r="T50" s="127">
        <v>809.2</v>
      </c>
      <c r="U50" s="82">
        <v>904.2</v>
      </c>
      <c r="V50" s="125">
        <v>1001.3</v>
      </c>
      <c r="W50" s="125">
        <v>1102.8</v>
      </c>
      <c r="X50" s="125">
        <v>1172.0999999999999</v>
      </c>
      <c r="Y50" s="112">
        <v>1270.5999999999999</v>
      </c>
      <c r="Z50" s="795">
        <v>1375.4</v>
      </c>
      <c r="AA50" s="795">
        <v>1487.7</v>
      </c>
      <c r="AB50" s="795">
        <v>1589.2</v>
      </c>
      <c r="AC50" s="795">
        <v>1709.9</v>
      </c>
      <c r="AD50" s="795">
        <v>1820.1</v>
      </c>
      <c r="AE50" s="112"/>
      <c r="AF50" s="112"/>
      <c r="AG50" s="21"/>
      <c r="AH50" s="14"/>
      <c r="AI50" s="41"/>
      <c r="AJ50" s="41"/>
      <c r="AK50" s="41"/>
      <c r="AL50" s="2"/>
      <c r="AM50" s="2"/>
      <c r="AN50" s="2"/>
      <c r="AO50" s="2"/>
      <c r="AP50" s="2"/>
      <c r="AQ50" s="2"/>
      <c r="AR50" s="2"/>
      <c r="AS50" s="2"/>
      <c r="AT50" s="2"/>
      <c r="AU50" s="2"/>
      <c r="AV50" s="2"/>
      <c r="AW50" s="2"/>
      <c r="AX50" s="2"/>
      <c r="AY50" s="2"/>
      <c r="AZ50" s="2"/>
      <c r="BA50" s="2"/>
      <c r="BB50" s="2"/>
      <c r="BC50" s="2"/>
      <c r="BD50" s="2"/>
      <c r="BE50" s="2"/>
      <c r="BF50" s="2"/>
      <c r="BG50" s="2"/>
      <c r="BH50" s="2"/>
    </row>
    <row r="51" spans="1:60" s="4" customFormat="1" x14ac:dyDescent="0.2">
      <c r="A51" s="623" t="s">
        <v>1</v>
      </c>
      <c r="B51" s="34" t="s">
        <v>1</v>
      </c>
      <c r="C51" s="77" t="s">
        <v>0</v>
      </c>
      <c r="D51" s="77" t="s">
        <v>0</v>
      </c>
      <c r="E51" s="77" t="s">
        <v>0</v>
      </c>
      <c r="F51" s="126">
        <v>95.7</v>
      </c>
      <c r="G51" s="126">
        <v>111.5</v>
      </c>
      <c r="H51" s="126">
        <v>132.1</v>
      </c>
      <c r="I51" s="126">
        <v>156.19999999999999</v>
      </c>
      <c r="J51" s="126">
        <v>189.7</v>
      </c>
      <c r="K51" s="126">
        <v>232.8</v>
      </c>
      <c r="L51" s="126">
        <v>285.10000000000002</v>
      </c>
      <c r="M51" s="126">
        <v>338</v>
      </c>
      <c r="N51" s="126">
        <v>385</v>
      </c>
      <c r="O51" s="126">
        <v>441.1</v>
      </c>
      <c r="P51" s="126">
        <v>496.7</v>
      </c>
      <c r="Q51" s="126">
        <v>548.29999999999995</v>
      </c>
      <c r="R51" s="126">
        <v>615.29999999999995</v>
      </c>
      <c r="S51" s="126">
        <v>681.7</v>
      </c>
      <c r="T51" s="130">
        <v>745.7</v>
      </c>
      <c r="U51" s="126">
        <v>817.4</v>
      </c>
      <c r="V51" s="133">
        <v>896.1</v>
      </c>
      <c r="W51" s="133">
        <v>987.7</v>
      </c>
      <c r="X51" s="133">
        <v>1045</v>
      </c>
      <c r="Y51" s="286">
        <v>1123.5999999999999</v>
      </c>
      <c r="Z51" s="800">
        <v>1207.7</v>
      </c>
      <c r="AA51" s="800">
        <v>1299.0999999999999</v>
      </c>
      <c r="AB51" s="800">
        <v>1366.8</v>
      </c>
      <c r="AC51" s="800">
        <v>1452.7</v>
      </c>
      <c r="AD51" s="800">
        <v>1526.4</v>
      </c>
      <c r="AE51" s="286"/>
      <c r="AF51" s="286"/>
      <c r="AG51" s="51"/>
      <c r="AH51" s="51"/>
      <c r="AI51" s="51"/>
      <c r="AJ51" s="51"/>
      <c r="AK51" s="51"/>
      <c r="AL51" s="2"/>
      <c r="AM51" s="2"/>
      <c r="AN51" s="2"/>
      <c r="AO51" s="2"/>
      <c r="AP51" s="2"/>
      <c r="AQ51" s="2"/>
      <c r="AR51" s="2"/>
      <c r="AS51" s="2"/>
      <c r="AT51" s="2"/>
      <c r="AU51" s="2"/>
      <c r="AV51" s="2"/>
      <c r="AW51" s="2"/>
      <c r="AX51" s="2"/>
      <c r="AY51" s="2"/>
      <c r="AZ51" s="2"/>
      <c r="BA51" s="2"/>
      <c r="BB51" s="2"/>
      <c r="BC51" s="2"/>
      <c r="BD51" s="2"/>
      <c r="BE51" s="2"/>
      <c r="BF51" s="2"/>
      <c r="BG51" s="2"/>
      <c r="BH51" s="2"/>
    </row>
    <row r="52" spans="1:60" s="4" customFormat="1" x14ac:dyDescent="0.2">
      <c r="A52" s="624" t="s">
        <v>5</v>
      </c>
      <c r="B52" s="38" t="s">
        <v>5</v>
      </c>
      <c r="C52" s="77" t="s">
        <v>0</v>
      </c>
      <c r="D52" s="77" t="s">
        <v>0</v>
      </c>
      <c r="E52" s="77" t="s">
        <v>0</v>
      </c>
      <c r="F52" s="77" t="s">
        <v>0</v>
      </c>
      <c r="G52" s="77" t="s">
        <v>0</v>
      </c>
      <c r="H52" s="77" t="s">
        <v>0</v>
      </c>
      <c r="I52" s="77" t="s">
        <v>0</v>
      </c>
      <c r="J52" s="134">
        <v>8.8000000000000007</v>
      </c>
      <c r="K52" s="134">
        <v>12.1</v>
      </c>
      <c r="L52" s="134">
        <v>16.100000000000001</v>
      </c>
      <c r="M52" s="134">
        <v>20</v>
      </c>
      <c r="N52" s="134">
        <v>25</v>
      </c>
      <c r="O52" s="134">
        <v>32.6</v>
      </c>
      <c r="P52" s="134">
        <v>39.799999999999997</v>
      </c>
      <c r="Q52" s="134">
        <v>53.1</v>
      </c>
      <c r="R52" s="134">
        <v>54.2</v>
      </c>
      <c r="S52" s="134">
        <v>61.9</v>
      </c>
      <c r="T52" s="130">
        <v>63.5</v>
      </c>
      <c r="U52" s="134">
        <v>86.8</v>
      </c>
      <c r="V52" s="135">
        <v>105.3</v>
      </c>
      <c r="W52" s="135">
        <v>115.1</v>
      </c>
      <c r="X52" s="135">
        <v>127.1</v>
      </c>
      <c r="Y52" s="147">
        <v>146.9</v>
      </c>
      <c r="Z52" s="798">
        <v>167.7</v>
      </c>
      <c r="AA52" s="798">
        <v>188.6</v>
      </c>
      <c r="AB52" s="798">
        <v>222.3</v>
      </c>
      <c r="AC52" s="798">
        <v>257.2</v>
      </c>
      <c r="AD52" s="798">
        <v>293.8</v>
      </c>
      <c r="AE52" s="147"/>
      <c r="AF52" s="147"/>
      <c r="AG52" s="51"/>
      <c r="AH52" s="51"/>
      <c r="AI52" s="51"/>
      <c r="AJ52" s="51"/>
      <c r="AK52" s="51"/>
      <c r="AL52" s="2"/>
      <c r="AM52" s="2"/>
      <c r="AN52" s="2"/>
      <c r="AO52" s="2"/>
      <c r="AP52" s="2"/>
      <c r="AQ52" s="2"/>
      <c r="AR52" s="2"/>
      <c r="AS52" s="2"/>
      <c r="AT52" s="2"/>
      <c r="AU52" s="2"/>
      <c r="AV52" s="2"/>
      <c r="AW52" s="2"/>
      <c r="AX52" s="2"/>
      <c r="AY52" s="2"/>
      <c r="AZ52" s="2"/>
      <c r="BA52" s="2"/>
      <c r="BB52" s="2"/>
      <c r="BC52" s="2"/>
      <c r="BD52" s="2"/>
      <c r="BE52" s="2"/>
      <c r="BF52" s="2"/>
      <c r="BG52" s="2"/>
      <c r="BH52" s="2"/>
    </row>
    <row r="53" spans="1:60" s="4" customFormat="1" ht="15.75" customHeight="1" x14ac:dyDescent="0.2">
      <c r="A53" s="625" t="s">
        <v>168</v>
      </c>
      <c r="B53" s="195" t="s">
        <v>37</v>
      </c>
      <c r="C53" s="82" t="s">
        <v>0</v>
      </c>
      <c r="D53" s="82" t="s">
        <v>0</v>
      </c>
      <c r="E53" s="82" t="s">
        <v>0</v>
      </c>
      <c r="F53" s="82" t="s">
        <v>0</v>
      </c>
      <c r="G53" s="82" t="s">
        <v>0</v>
      </c>
      <c r="H53" s="82" t="s">
        <v>0</v>
      </c>
      <c r="I53" s="82" t="s">
        <v>0</v>
      </c>
      <c r="J53" s="81">
        <v>7.7</v>
      </c>
      <c r="K53" s="81">
        <v>7.8</v>
      </c>
      <c r="L53" s="81">
        <v>10.6</v>
      </c>
      <c r="M53" s="81">
        <v>11.7</v>
      </c>
      <c r="N53" s="81">
        <v>12.5</v>
      </c>
      <c r="O53" s="81">
        <v>13.9</v>
      </c>
      <c r="P53" s="81">
        <v>14.8</v>
      </c>
      <c r="Q53" s="81">
        <v>13.9</v>
      </c>
      <c r="R53" s="81">
        <v>14.8</v>
      </c>
      <c r="S53" s="81">
        <v>16.3</v>
      </c>
      <c r="T53" s="127">
        <v>19.100000000000001</v>
      </c>
      <c r="U53" s="81">
        <v>17.7</v>
      </c>
      <c r="V53" s="136">
        <v>20.5</v>
      </c>
      <c r="W53" s="136">
        <v>22.6</v>
      </c>
      <c r="X53" s="136">
        <v>21.4</v>
      </c>
      <c r="Y53" s="148">
        <v>19.100000000000001</v>
      </c>
      <c r="Z53" s="799">
        <v>19.5</v>
      </c>
      <c r="AA53" s="799">
        <v>20.8</v>
      </c>
      <c r="AB53" s="799">
        <v>21</v>
      </c>
      <c r="AC53" s="799">
        <v>21.6</v>
      </c>
      <c r="AD53" s="799">
        <v>20.2</v>
      </c>
      <c r="AE53" s="148"/>
      <c r="AF53" s="148"/>
      <c r="AG53" s="51"/>
      <c r="AH53" s="51"/>
      <c r="AI53" s="51"/>
      <c r="AJ53" s="51"/>
      <c r="AK53" s="51"/>
      <c r="AL53" s="2"/>
      <c r="AM53" s="2"/>
      <c r="AN53" s="2"/>
      <c r="AO53" s="2"/>
      <c r="AP53" s="2"/>
      <c r="AQ53" s="2"/>
      <c r="AR53" s="2"/>
      <c r="AS53" s="2"/>
      <c r="AT53" s="2"/>
      <c r="AU53" s="2"/>
      <c r="AV53" s="2"/>
      <c r="AW53" s="2"/>
      <c r="AX53" s="2"/>
      <c r="AY53" s="2"/>
      <c r="AZ53" s="2"/>
      <c r="BA53" s="2"/>
      <c r="BB53" s="2"/>
      <c r="BC53" s="2"/>
      <c r="BD53" s="2"/>
      <c r="BE53" s="2"/>
      <c r="BF53" s="2"/>
      <c r="BG53" s="2"/>
      <c r="BH53" s="2"/>
    </row>
    <row r="54" spans="1:60" s="4" customFormat="1" x14ac:dyDescent="0.2">
      <c r="A54" s="619" t="s">
        <v>38</v>
      </c>
      <c r="B54" s="185" t="s">
        <v>38</v>
      </c>
      <c r="C54" s="82" t="s">
        <v>0</v>
      </c>
      <c r="D54" s="82" t="s">
        <v>0</v>
      </c>
      <c r="E54" s="82" t="s">
        <v>0</v>
      </c>
      <c r="F54" s="82" t="s">
        <v>0</v>
      </c>
      <c r="G54" s="82" t="s">
        <v>0</v>
      </c>
      <c r="H54" s="82" t="s">
        <v>0</v>
      </c>
      <c r="I54" s="82" t="s">
        <v>0</v>
      </c>
      <c r="J54" s="82">
        <v>1.4</v>
      </c>
      <c r="K54" s="82">
        <v>1.7</v>
      </c>
      <c r="L54" s="82">
        <v>2.6</v>
      </c>
      <c r="M54" s="82">
        <v>4.9000000000000004</v>
      </c>
      <c r="N54" s="82">
        <v>6.7</v>
      </c>
      <c r="O54" s="82">
        <v>9.1999999999999993</v>
      </c>
      <c r="P54" s="82">
        <v>12.3</v>
      </c>
      <c r="Q54" s="82">
        <v>15.7</v>
      </c>
      <c r="R54" s="82">
        <v>20.399999999999999</v>
      </c>
      <c r="S54" s="82">
        <v>26.7</v>
      </c>
      <c r="T54" s="127">
        <v>33.9</v>
      </c>
      <c r="U54" s="82">
        <v>35.700000000000003</v>
      </c>
      <c r="V54" s="125">
        <v>48.8</v>
      </c>
      <c r="W54" s="125">
        <v>56.5</v>
      </c>
      <c r="X54" s="125">
        <v>66.2</v>
      </c>
      <c r="Y54" s="112">
        <v>79.099999999999994</v>
      </c>
      <c r="Z54" s="795">
        <v>98.1</v>
      </c>
      <c r="AA54" s="795">
        <v>118.5</v>
      </c>
      <c r="AB54" s="795">
        <v>141.19999999999999</v>
      </c>
      <c r="AC54" s="795">
        <v>160</v>
      </c>
      <c r="AD54" s="795">
        <v>179.2</v>
      </c>
      <c r="AE54" s="112"/>
      <c r="AF54" s="112"/>
      <c r="AG54" s="8"/>
      <c r="AH54" s="8"/>
      <c r="AI54" s="8"/>
      <c r="AJ54" s="8"/>
      <c r="AK54" s="8"/>
      <c r="AL54" s="2"/>
      <c r="AM54" s="2"/>
      <c r="AN54" s="2"/>
      <c r="AO54" s="2"/>
      <c r="AP54" s="2"/>
      <c r="AQ54" s="2"/>
      <c r="AR54" s="2"/>
      <c r="AS54" s="2"/>
      <c r="AT54" s="2"/>
      <c r="AU54" s="2"/>
      <c r="AV54" s="2"/>
      <c r="AW54" s="2"/>
      <c r="AX54" s="2"/>
      <c r="AY54" s="2"/>
      <c r="AZ54" s="2"/>
      <c r="BA54" s="2"/>
      <c r="BB54" s="2"/>
      <c r="BC54" s="2"/>
      <c r="BD54" s="2"/>
      <c r="BE54" s="2"/>
      <c r="BF54" s="2"/>
      <c r="BG54" s="2"/>
      <c r="BH54" s="2"/>
    </row>
    <row r="55" spans="1:60" s="4" customFormat="1" x14ac:dyDescent="0.2">
      <c r="A55" s="626" t="s">
        <v>169</v>
      </c>
      <c r="B55" s="38" t="s">
        <v>6</v>
      </c>
      <c r="C55" s="77" t="s">
        <v>0</v>
      </c>
      <c r="D55" s="77" t="s">
        <v>0</v>
      </c>
      <c r="E55" s="77" t="s">
        <v>0</v>
      </c>
      <c r="F55" s="77">
        <v>0.6</v>
      </c>
      <c r="G55" s="77">
        <v>0.6</v>
      </c>
      <c r="H55" s="77">
        <v>0.7</v>
      </c>
      <c r="I55" s="77">
        <v>0.8</v>
      </c>
      <c r="J55" s="77">
        <v>1.1000000000000001</v>
      </c>
      <c r="K55" s="77">
        <v>1.2</v>
      </c>
      <c r="L55" s="77">
        <v>1.4</v>
      </c>
      <c r="M55" s="77">
        <v>1.7</v>
      </c>
      <c r="N55" s="77">
        <v>1.9</v>
      </c>
      <c r="O55" s="77">
        <v>2.9</v>
      </c>
      <c r="P55" s="77">
        <v>3.6</v>
      </c>
      <c r="Q55" s="77">
        <v>4.5</v>
      </c>
      <c r="R55" s="77">
        <v>5.3</v>
      </c>
      <c r="S55" s="77">
        <v>5.7</v>
      </c>
      <c r="T55" s="130">
        <v>6.1</v>
      </c>
      <c r="U55" s="77">
        <v>6.5</v>
      </c>
      <c r="V55" s="132">
        <v>7.8</v>
      </c>
      <c r="W55" s="132">
        <v>8.8000000000000007</v>
      </c>
      <c r="X55" s="132">
        <v>8</v>
      </c>
      <c r="Y55" s="86">
        <v>6.7</v>
      </c>
      <c r="Z55" s="793">
        <v>6.2</v>
      </c>
      <c r="AA55" s="793">
        <v>6.3</v>
      </c>
      <c r="AB55" s="793">
        <v>5.9</v>
      </c>
      <c r="AC55" s="793">
        <v>5.9</v>
      </c>
      <c r="AD55" s="793">
        <v>5.6</v>
      </c>
      <c r="AE55" s="86"/>
      <c r="AF55" s="86"/>
      <c r="AG55" s="6"/>
      <c r="AH55" s="8"/>
      <c r="AI55" s="8"/>
      <c r="AJ55" s="8"/>
      <c r="AK55" s="8"/>
      <c r="AL55" s="2"/>
      <c r="AM55" s="2"/>
      <c r="AN55" s="2"/>
      <c r="AO55" s="2"/>
      <c r="AP55" s="2"/>
      <c r="AQ55" s="2"/>
      <c r="AR55" s="2"/>
      <c r="AS55" s="2"/>
      <c r="AT55" s="2"/>
      <c r="AU55" s="2"/>
      <c r="AV55" s="2"/>
      <c r="AW55" s="2"/>
      <c r="AX55" s="2"/>
      <c r="AY55" s="2"/>
      <c r="AZ55" s="2"/>
      <c r="BA55" s="2"/>
      <c r="BB55" s="2"/>
      <c r="BC55" s="2"/>
      <c r="BD55" s="2"/>
      <c r="BE55" s="2"/>
      <c r="BF55" s="2"/>
      <c r="BG55" s="2"/>
      <c r="BH55" s="2"/>
    </row>
    <row r="56" spans="1:60" s="4" customFormat="1" x14ac:dyDescent="0.2">
      <c r="A56" s="627" t="s">
        <v>5</v>
      </c>
      <c r="B56" s="44" t="s">
        <v>5</v>
      </c>
      <c r="C56" s="77" t="s">
        <v>0</v>
      </c>
      <c r="D56" s="77" t="s">
        <v>0</v>
      </c>
      <c r="E56" s="77" t="s">
        <v>0</v>
      </c>
      <c r="F56" s="77" t="s">
        <v>0</v>
      </c>
      <c r="G56" s="77" t="s">
        <v>0</v>
      </c>
      <c r="H56" s="77" t="s">
        <v>0</v>
      </c>
      <c r="I56" s="77" t="s">
        <v>0</v>
      </c>
      <c r="J56" s="77">
        <v>0.3</v>
      </c>
      <c r="K56" s="77">
        <v>0.5</v>
      </c>
      <c r="L56" s="77">
        <v>1.2</v>
      </c>
      <c r="M56" s="77">
        <v>3.2</v>
      </c>
      <c r="N56" s="77">
        <v>4.8</v>
      </c>
      <c r="O56" s="77">
        <v>6.3</v>
      </c>
      <c r="P56" s="77">
        <v>8.8000000000000007</v>
      </c>
      <c r="Q56" s="77">
        <v>11.2</v>
      </c>
      <c r="R56" s="77">
        <v>15.1</v>
      </c>
      <c r="S56" s="77">
        <v>20.7</v>
      </c>
      <c r="T56" s="130">
        <v>27.8</v>
      </c>
      <c r="U56" s="77">
        <v>29.2</v>
      </c>
      <c r="V56" s="132">
        <v>40.9</v>
      </c>
      <c r="W56" s="132">
        <v>47.8</v>
      </c>
      <c r="X56" s="132">
        <v>58.2</v>
      </c>
      <c r="Y56" s="86">
        <v>72.400000000000006</v>
      </c>
      <c r="Z56" s="793">
        <v>91.9</v>
      </c>
      <c r="AA56" s="793">
        <v>112.3</v>
      </c>
      <c r="AB56" s="793">
        <v>135.19999999999999</v>
      </c>
      <c r="AC56" s="793">
        <v>154.1</v>
      </c>
      <c r="AD56" s="793">
        <v>173.6</v>
      </c>
      <c r="AE56" s="86"/>
      <c r="AF56" s="86"/>
      <c r="AG56" s="6"/>
      <c r="AH56" s="8"/>
      <c r="AI56" s="8"/>
      <c r="AJ56" s="8"/>
      <c r="AK56" s="8"/>
      <c r="AL56" s="2"/>
      <c r="AM56" s="2"/>
      <c r="AN56" s="2"/>
      <c r="AO56" s="2"/>
      <c r="AP56" s="2"/>
      <c r="AQ56" s="2"/>
      <c r="AR56" s="2"/>
      <c r="AS56" s="2"/>
      <c r="AT56" s="2"/>
      <c r="AU56" s="2"/>
      <c r="AV56" s="2"/>
      <c r="AW56" s="2"/>
      <c r="AX56" s="2"/>
      <c r="AY56" s="2"/>
      <c r="AZ56" s="2"/>
      <c r="BA56" s="2"/>
      <c r="BB56" s="2"/>
      <c r="BC56" s="2"/>
      <c r="BD56" s="2"/>
      <c r="BE56" s="2"/>
      <c r="BF56" s="2"/>
      <c r="BG56" s="2"/>
      <c r="BH56" s="2"/>
    </row>
    <row r="57" spans="1:60" s="4" customFormat="1" ht="15" x14ac:dyDescent="0.2">
      <c r="A57" s="619" t="s">
        <v>226</v>
      </c>
      <c r="B57" s="44"/>
      <c r="C57" s="128" t="s">
        <v>2</v>
      </c>
      <c r="D57" s="128" t="s">
        <v>2</v>
      </c>
      <c r="E57" s="128" t="s">
        <v>2</v>
      </c>
      <c r="F57" s="128" t="s">
        <v>2</v>
      </c>
      <c r="G57" s="128" t="s">
        <v>2</v>
      </c>
      <c r="H57" s="128" t="s">
        <v>2</v>
      </c>
      <c r="I57" s="128" t="s">
        <v>2</v>
      </c>
      <c r="J57" s="128" t="s">
        <v>2</v>
      </c>
      <c r="K57" s="128" t="s">
        <v>2</v>
      </c>
      <c r="L57" s="128" t="s">
        <v>2</v>
      </c>
      <c r="M57" s="128" t="s">
        <v>2</v>
      </c>
      <c r="N57" s="82" t="s">
        <v>0</v>
      </c>
      <c r="O57" s="82" t="s">
        <v>0</v>
      </c>
      <c r="P57" s="82" t="s">
        <v>0</v>
      </c>
      <c r="Q57" s="82" t="s">
        <v>0</v>
      </c>
      <c r="R57" s="82" t="s">
        <v>0</v>
      </c>
      <c r="S57" s="82" t="s">
        <v>0</v>
      </c>
      <c r="T57" s="82" t="s">
        <v>0</v>
      </c>
      <c r="U57" s="82" t="s">
        <v>0</v>
      </c>
      <c r="V57" s="82" t="s">
        <v>0</v>
      </c>
      <c r="W57" s="82" t="s">
        <v>0</v>
      </c>
      <c r="X57" s="82" t="s">
        <v>0</v>
      </c>
      <c r="Y57" s="82" t="s">
        <v>0</v>
      </c>
      <c r="Z57" s="792" t="s">
        <v>0</v>
      </c>
      <c r="AA57" s="792">
        <v>0.2</v>
      </c>
      <c r="AB57" s="792">
        <v>1.1000000000000001</v>
      </c>
      <c r="AC57" s="792">
        <v>1.3</v>
      </c>
      <c r="AD57" s="792">
        <v>1.1000000000000001</v>
      </c>
      <c r="AE57" s="86"/>
      <c r="AF57" s="86"/>
      <c r="AG57" s="6"/>
      <c r="AH57" s="8"/>
      <c r="AI57" s="8"/>
      <c r="AJ57" s="8"/>
      <c r="AK57" s="8"/>
      <c r="AL57" s="2"/>
      <c r="AM57" s="2"/>
      <c r="AN57" s="2"/>
      <c r="AO57" s="2"/>
      <c r="AP57" s="2"/>
      <c r="AQ57" s="2"/>
      <c r="AR57" s="2"/>
      <c r="AS57" s="2"/>
      <c r="AT57" s="2"/>
      <c r="AU57" s="2"/>
      <c r="AV57" s="2"/>
      <c r="AW57" s="2"/>
      <c r="AX57" s="2"/>
      <c r="AY57" s="2"/>
      <c r="AZ57" s="2"/>
      <c r="BA57" s="2"/>
      <c r="BB57" s="2"/>
      <c r="BC57" s="2"/>
      <c r="BD57" s="2"/>
      <c r="BE57" s="2"/>
      <c r="BF57" s="2"/>
      <c r="BG57" s="2"/>
      <c r="BH57" s="2"/>
    </row>
    <row r="58" spans="1:60" s="4" customFormat="1" x14ac:dyDescent="0.2">
      <c r="A58" s="191"/>
      <c r="B58" s="44"/>
      <c r="C58" s="128"/>
      <c r="D58" s="128"/>
      <c r="E58" s="128"/>
      <c r="F58" s="128"/>
      <c r="G58" s="128"/>
      <c r="H58" s="128"/>
      <c r="I58" s="128"/>
      <c r="J58" s="128"/>
      <c r="K58" s="128"/>
      <c r="L58" s="128"/>
      <c r="M58" s="128"/>
      <c r="N58" s="82"/>
      <c r="O58" s="82"/>
      <c r="P58" s="82"/>
      <c r="Q58" s="82"/>
      <c r="R58" s="82"/>
      <c r="S58" s="82"/>
      <c r="T58" s="82"/>
      <c r="U58" s="82"/>
      <c r="V58" s="82"/>
      <c r="W58" s="82"/>
      <c r="X58" s="82"/>
      <c r="Y58" s="82"/>
      <c r="Z58" s="792"/>
      <c r="AA58" s="792"/>
      <c r="AB58" s="792"/>
      <c r="AC58" s="792"/>
      <c r="AD58" s="792"/>
      <c r="AE58" s="86"/>
      <c r="AF58" s="86"/>
      <c r="AG58" s="6"/>
      <c r="AH58" s="8"/>
      <c r="AI58" s="8"/>
      <c r="AJ58" s="8"/>
      <c r="AK58" s="8"/>
      <c r="AL58" s="2"/>
      <c r="AM58" s="2"/>
      <c r="AN58" s="2"/>
      <c r="AO58" s="2"/>
      <c r="AP58" s="2"/>
      <c r="AQ58" s="2"/>
      <c r="AR58" s="2"/>
      <c r="AS58" s="2"/>
      <c r="AT58" s="2"/>
      <c r="AU58" s="2"/>
      <c r="AV58" s="2"/>
      <c r="AW58" s="2"/>
      <c r="AX58" s="2"/>
      <c r="AY58" s="2"/>
      <c r="AZ58" s="2"/>
      <c r="BA58" s="2"/>
      <c r="BB58" s="2"/>
      <c r="BC58" s="2"/>
      <c r="BD58" s="2"/>
      <c r="BE58" s="2"/>
      <c r="BF58" s="2"/>
      <c r="BG58" s="2"/>
      <c r="BH58" s="2"/>
    </row>
    <row r="59" spans="1:60" s="4" customFormat="1" x14ac:dyDescent="0.2">
      <c r="A59" s="618" t="s">
        <v>228</v>
      </c>
      <c r="B59" s="44"/>
      <c r="C59" s="82" t="s">
        <v>0</v>
      </c>
      <c r="D59" s="82" t="s">
        <v>0</v>
      </c>
      <c r="E59" s="82" t="s">
        <v>0</v>
      </c>
      <c r="F59" s="82">
        <f t="shared" ref="F59:T59" si="0">F43-F64</f>
        <v>101.3</v>
      </c>
      <c r="G59" s="82">
        <f t="shared" si="0"/>
        <v>118</v>
      </c>
      <c r="H59" s="82">
        <f t="shared" si="0"/>
        <v>139.69999999999999</v>
      </c>
      <c r="I59" s="82">
        <f t="shared" si="0"/>
        <v>165.1</v>
      </c>
      <c r="J59" s="82">
        <f t="shared" si="0"/>
        <v>200.3</v>
      </c>
      <c r="K59" s="82">
        <f t="shared" si="0"/>
        <v>245.8</v>
      </c>
      <c r="L59" s="82">
        <f t="shared" si="0"/>
        <v>301.89999999999998</v>
      </c>
      <c r="M59" s="82">
        <f t="shared" si="0"/>
        <v>358.9</v>
      </c>
      <c r="N59" s="82">
        <f t="shared" si="0"/>
        <v>410.1</v>
      </c>
      <c r="O59" s="82">
        <f t="shared" si="0"/>
        <v>474.2</v>
      </c>
      <c r="P59" s="82">
        <f t="shared" si="0"/>
        <v>537.4</v>
      </c>
      <c r="Q59" s="82">
        <f t="shared" si="0"/>
        <v>599.6</v>
      </c>
      <c r="R59" s="82">
        <f t="shared" si="0"/>
        <v>668.5</v>
      </c>
      <c r="S59" s="82">
        <f t="shared" si="0"/>
        <v>748.30000000000007</v>
      </c>
      <c r="T59" s="82">
        <f t="shared" si="0"/>
        <v>823.40000000000009</v>
      </c>
      <c r="U59" s="481">
        <v>907.1</v>
      </c>
      <c r="V59" s="481">
        <v>1000.3</v>
      </c>
      <c r="W59" s="481">
        <v>1107.5999999999999</v>
      </c>
      <c r="X59" s="481">
        <v>1177</v>
      </c>
      <c r="Y59" s="481">
        <v>1265.4000000000001</v>
      </c>
      <c r="Z59" s="803">
        <v>1369.5</v>
      </c>
      <c r="AA59" s="803">
        <v>1473.3</v>
      </c>
      <c r="AB59" s="803">
        <v>1560.3</v>
      </c>
      <c r="AC59" s="803">
        <v>1673.1</v>
      </c>
      <c r="AD59" s="803">
        <v>1786.6</v>
      </c>
      <c r="AE59" s="86"/>
      <c r="AF59" s="86"/>
      <c r="AG59" s="6"/>
      <c r="AH59" s="8"/>
      <c r="AI59" s="8"/>
      <c r="AJ59" s="8"/>
      <c r="AK59" s="8"/>
      <c r="AL59" s="2"/>
      <c r="AM59" s="2"/>
      <c r="AN59" s="2"/>
      <c r="AO59" s="2"/>
      <c r="AP59" s="2"/>
      <c r="AQ59" s="2"/>
      <c r="AR59" s="2"/>
      <c r="AS59" s="2"/>
      <c r="AT59" s="2"/>
      <c r="AU59" s="2"/>
      <c r="AV59" s="2"/>
      <c r="AW59" s="2"/>
      <c r="AX59" s="2"/>
      <c r="AY59" s="2"/>
      <c r="AZ59" s="2"/>
      <c r="BA59" s="2"/>
      <c r="BB59" s="2"/>
      <c r="BC59" s="2"/>
      <c r="BD59" s="2"/>
      <c r="BE59" s="2"/>
      <c r="BF59" s="2"/>
      <c r="BG59" s="2"/>
      <c r="BH59" s="2"/>
    </row>
    <row r="60" spans="1:60" s="4" customFormat="1" x14ac:dyDescent="0.2">
      <c r="A60" s="633" t="s">
        <v>224</v>
      </c>
      <c r="B60" s="44"/>
      <c r="C60" s="82" t="s">
        <v>0</v>
      </c>
      <c r="D60" s="82" t="s">
        <v>0</v>
      </c>
      <c r="E60" s="82" t="s">
        <v>0</v>
      </c>
      <c r="F60" s="82" t="s">
        <v>0</v>
      </c>
      <c r="G60" s="82" t="s">
        <v>0</v>
      </c>
      <c r="H60" s="82" t="s">
        <v>0</v>
      </c>
      <c r="I60" s="82" t="s">
        <v>0</v>
      </c>
      <c r="J60" s="77">
        <f>J45-J65</f>
        <v>112.5</v>
      </c>
      <c r="K60" s="77">
        <f>K45-K65</f>
        <v>148.29999999999998</v>
      </c>
      <c r="L60" s="129" t="s">
        <v>0</v>
      </c>
      <c r="M60" s="129" t="s">
        <v>0</v>
      </c>
      <c r="N60" s="129" t="s">
        <v>0</v>
      </c>
      <c r="O60" s="77">
        <f t="shared" ref="O60:T60" si="1">O45-O65</f>
        <v>267.5</v>
      </c>
      <c r="P60" s="77">
        <f t="shared" si="1"/>
        <v>304.8</v>
      </c>
      <c r="Q60" s="77">
        <f t="shared" si="1"/>
        <v>362</v>
      </c>
      <c r="R60" s="77">
        <f t="shared" si="1"/>
        <v>429.8</v>
      </c>
      <c r="S60" s="77">
        <f t="shared" si="1"/>
        <v>503.8</v>
      </c>
      <c r="T60" s="77">
        <f t="shared" si="1"/>
        <v>587.9</v>
      </c>
      <c r="U60" s="483">
        <v>726.9</v>
      </c>
      <c r="V60" s="483">
        <v>829.2</v>
      </c>
      <c r="W60" s="483">
        <v>942.1</v>
      </c>
      <c r="X60" s="483">
        <v>1019.5</v>
      </c>
      <c r="Y60" s="483">
        <v>1119.4000000000001</v>
      </c>
      <c r="Z60" s="804">
        <v>1232.5999999999999</v>
      </c>
      <c r="AA60" s="804">
        <v>1346.5</v>
      </c>
      <c r="AB60" s="804">
        <v>1444.4</v>
      </c>
      <c r="AC60" s="804">
        <v>1567.5</v>
      </c>
      <c r="AD60" s="804">
        <v>1690.7</v>
      </c>
      <c r="AE60" s="86"/>
      <c r="AF60" s="86"/>
      <c r="AG60" s="6"/>
      <c r="AH60" s="8"/>
      <c r="AI60" s="8"/>
      <c r="AJ60" s="8"/>
      <c r="AK60" s="8"/>
      <c r="AL60" s="2"/>
      <c r="AM60" s="2"/>
      <c r="AN60" s="2"/>
      <c r="AO60" s="2"/>
      <c r="AP60" s="2"/>
      <c r="AQ60" s="2"/>
      <c r="AR60" s="2"/>
      <c r="AS60" s="2"/>
      <c r="AT60" s="2"/>
      <c r="AU60" s="2"/>
      <c r="AV60" s="2"/>
      <c r="AW60" s="2"/>
      <c r="AX60" s="2"/>
      <c r="AY60" s="2"/>
      <c r="AZ60" s="2"/>
      <c r="BA60" s="2"/>
      <c r="BB60" s="2"/>
      <c r="BC60" s="2"/>
      <c r="BD60" s="2"/>
      <c r="BE60" s="2"/>
      <c r="BF60" s="2"/>
      <c r="BG60" s="2"/>
      <c r="BH60" s="2"/>
    </row>
    <row r="61" spans="1:60" s="4" customFormat="1" x14ac:dyDescent="0.2">
      <c r="A61" s="628" t="s">
        <v>34</v>
      </c>
      <c r="B61" s="44"/>
      <c r="C61" s="128" t="s">
        <v>2</v>
      </c>
      <c r="D61" s="128" t="s">
        <v>2</v>
      </c>
      <c r="E61" s="128" t="s">
        <v>2</v>
      </c>
      <c r="F61" s="128" t="s">
        <v>2</v>
      </c>
      <c r="G61" s="128" t="s">
        <v>2</v>
      </c>
      <c r="H61" s="128" t="s">
        <v>2</v>
      </c>
      <c r="I61" s="128" t="s">
        <v>2</v>
      </c>
      <c r="J61" s="128" t="s">
        <v>2</v>
      </c>
      <c r="K61" s="128" t="s">
        <v>2</v>
      </c>
      <c r="L61" s="129" t="s">
        <v>0</v>
      </c>
      <c r="M61" s="77" t="s">
        <v>0</v>
      </c>
      <c r="N61" s="77" t="s">
        <v>0</v>
      </c>
      <c r="O61" s="77">
        <f t="shared" ref="O61:T61" si="2">O46</f>
        <v>102.7</v>
      </c>
      <c r="P61" s="77">
        <f t="shared" si="2"/>
        <v>124.2</v>
      </c>
      <c r="Q61" s="77">
        <f t="shared" si="2"/>
        <v>132.6</v>
      </c>
      <c r="R61" s="77">
        <f t="shared" si="2"/>
        <v>138.19999999999999</v>
      </c>
      <c r="S61" s="77">
        <f t="shared" si="2"/>
        <v>144.6</v>
      </c>
      <c r="T61" s="77">
        <f t="shared" si="2"/>
        <v>135.9</v>
      </c>
      <c r="U61" s="483">
        <v>81.8</v>
      </c>
      <c r="V61" s="483">
        <v>77.7</v>
      </c>
      <c r="W61" s="483">
        <v>73.2</v>
      </c>
      <c r="X61" s="483">
        <v>71</v>
      </c>
      <c r="Y61" s="483">
        <v>65.2</v>
      </c>
      <c r="Z61" s="804">
        <v>60.5</v>
      </c>
      <c r="AA61" s="804">
        <v>55.9</v>
      </c>
      <c r="AB61" s="804">
        <v>51.1</v>
      </c>
      <c r="AC61" s="804">
        <v>46.2</v>
      </c>
      <c r="AD61" s="804">
        <v>41.4</v>
      </c>
      <c r="AE61" s="505"/>
      <c r="AF61" s="86"/>
      <c r="AG61" s="6"/>
      <c r="AH61" s="8"/>
      <c r="AI61" s="8"/>
      <c r="AJ61" s="8"/>
      <c r="AK61" s="8"/>
      <c r="AL61" s="2"/>
      <c r="AM61" s="2"/>
      <c r="AN61" s="2"/>
      <c r="AO61" s="2"/>
      <c r="AP61" s="2"/>
      <c r="AQ61" s="2"/>
      <c r="AR61" s="2"/>
      <c r="AS61" s="2"/>
      <c r="AT61" s="2"/>
      <c r="AU61" s="2"/>
      <c r="AV61" s="2"/>
      <c r="AW61" s="2"/>
      <c r="AX61" s="2"/>
      <c r="AY61" s="2"/>
      <c r="AZ61" s="2"/>
      <c r="BA61" s="2"/>
      <c r="BB61" s="2"/>
      <c r="BC61" s="2"/>
      <c r="BD61" s="2"/>
      <c r="BE61" s="2"/>
      <c r="BF61" s="2"/>
      <c r="BG61" s="2"/>
      <c r="BH61" s="2"/>
    </row>
    <row r="62" spans="1:60" s="4" customFormat="1" x14ac:dyDescent="0.2">
      <c r="A62" s="628" t="s">
        <v>31</v>
      </c>
      <c r="B62" s="44"/>
      <c r="C62" s="82" t="s">
        <v>0</v>
      </c>
      <c r="D62" s="82" t="s">
        <v>0</v>
      </c>
      <c r="E62" s="82" t="s">
        <v>0</v>
      </c>
      <c r="F62" s="82" t="s">
        <v>0</v>
      </c>
      <c r="G62" s="82" t="s">
        <v>0</v>
      </c>
      <c r="H62" s="82" t="s">
        <v>0</v>
      </c>
      <c r="I62" s="82" t="s">
        <v>0</v>
      </c>
      <c r="J62" s="77">
        <f t="shared" ref="J62:N62" si="3">J47-J66</f>
        <v>87.8</v>
      </c>
      <c r="K62" s="77">
        <f t="shared" si="3"/>
        <v>97.5</v>
      </c>
      <c r="L62" s="77">
        <f t="shared" si="3"/>
        <v>103.10000000000001</v>
      </c>
      <c r="M62" s="77">
        <f t="shared" si="3"/>
        <v>105.6</v>
      </c>
      <c r="N62" s="77">
        <f t="shared" si="3"/>
        <v>105.60000000000001</v>
      </c>
      <c r="O62" s="77">
        <f t="shared" ref="O62:T62" si="4">O47-O66</f>
        <v>104</v>
      </c>
      <c r="P62" s="77">
        <f t="shared" si="4"/>
        <v>108.60000000000001</v>
      </c>
      <c r="Q62" s="77">
        <f t="shared" si="4"/>
        <v>105</v>
      </c>
      <c r="R62" s="77">
        <f t="shared" si="4"/>
        <v>100.5</v>
      </c>
      <c r="S62" s="77">
        <f t="shared" si="4"/>
        <v>99.9</v>
      </c>
      <c r="T62" s="77">
        <f t="shared" si="4"/>
        <v>99.5</v>
      </c>
      <c r="U62" s="478">
        <v>98.3</v>
      </c>
      <c r="V62" s="478">
        <v>93.4</v>
      </c>
      <c r="W62" s="478">
        <v>92.3</v>
      </c>
      <c r="X62" s="478">
        <v>86.5</v>
      </c>
      <c r="Y62" s="478">
        <v>80.8</v>
      </c>
      <c r="Z62" s="802">
        <v>76.400000000000006</v>
      </c>
      <c r="AA62" s="802">
        <v>71</v>
      </c>
      <c r="AB62" s="802">
        <v>64.900000000000006</v>
      </c>
      <c r="AC62" s="802">
        <v>59.5</v>
      </c>
      <c r="AD62" s="802">
        <v>54.5</v>
      </c>
      <c r="AE62" s="86"/>
      <c r="AF62" s="86"/>
      <c r="AG62" s="6"/>
      <c r="AH62" s="8"/>
      <c r="AI62" s="8"/>
      <c r="AJ62" s="8"/>
      <c r="AK62" s="8"/>
      <c r="AL62" s="2"/>
      <c r="AM62" s="2"/>
      <c r="AN62" s="2"/>
      <c r="AO62" s="2"/>
      <c r="AP62" s="2"/>
      <c r="AQ62" s="2"/>
      <c r="AR62" s="2"/>
      <c r="AS62" s="2"/>
      <c r="AT62" s="2"/>
      <c r="AU62" s="2"/>
      <c r="AV62" s="2"/>
      <c r="AW62" s="2"/>
      <c r="AX62" s="2"/>
      <c r="AY62" s="2"/>
      <c r="AZ62" s="2"/>
      <c r="BA62" s="2"/>
      <c r="BB62" s="2"/>
      <c r="BC62" s="2"/>
      <c r="BD62" s="2"/>
      <c r="BE62" s="2"/>
      <c r="BF62" s="2"/>
      <c r="BG62" s="2"/>
      <c r="BH62" s="2"/>
    </row>
    <row r="63" spans="1:60" s="4" customFormat="1" x14ac:dyDescent="0.2">
      <c r="A63" s="12"/>
      <c r="B63" s="44"/>
      <c r="C63" s="96"/>
      <c r="D63" s="96"/>
      <c r="E63" s="96"/>
      <c r="F63" s="77"/>
      <c r="G63" s="77"/>
      <c r="H63" s="77"/>
      <c r="I63" s="77"/>
      <c r="J63" s="77"/>
      <c r="K63" s="77"/>
      <c r="L63" s="77"/>
      <c r="M63" s="77"/>
      <c r="N63" s="77"/>
      <c r="O63" s="77"/>
      <c r="P63" s="77"/>
      <c r="Q63" s="77"/>
      <c r="R63" s="77"/>
      <c r="S63" s="77"/>
      <c r="T63" s="130"/>
      <c r="U63" s="77"/>
      <c r="V63" s="132"/>
      <c r="W63" s="132"/>
      <c r="X63" s="132"/>
      <c r="Y63" s="132"/>
      <c r="Z63" s="797"/>
      <c r="AA63" s="797"/>
      <c r="AB63" s="797"/>
      <c r="AC63" s="797"/>
      <c r="AD63" s="797"/>
      <c r="AE63" s="132"/>
      <c r="AF63" s="132"/>
      <c r="AG63" s="6"/>
      <c r="AH63" s="8"/>
      <c r="AI63" s="8"/>
      <c r="AJ63" s="8"/>
      <c r="AK63" s="8"/>
      <c r="AL63" s="2"/>
      <c r="AM63" s="2"/>
      <c r="AN63" s="2"/>
      <c r="AO63" s="2"/>
      <c r="AP63" s="2"/>
      <c r="AQ63" s="2"/>
      <c r="AR63" s="2"/>
      <c r="AS63" s="2"/>
      <c r="AT63" s="2"/>
      <c r="AU63" s="2"/>
      <c r="AV63" s="2"/>
      <c r="AW63" s="2"/>
      <c r="AX63" s="2"/>
      <c r="AY63" s="2"/>
      <c r="AZ63" s="2"/>
      <c r="BA63" s="2"/>
      <c r="BB63" s="2"/>
      <c r="BC63" s="2"/>
      <c r="BD63" s="2"/>
      <c r="BE63" s="2"/>
      <c r="BF63" s="2"/>
      <c r="BG63" s="2"/>
      <c r="BH63" s="2"/>
    </row>
    <row r="64" spans="1:60" s="4" customFormat="1" x14ac:dyDescent="0.2">
      <c r="A64" s="618" t="s">
        <v>36</v>
      </c>
      <c r="B64" s="193" t="s">
        <v>36</v>
      </c>
      <c r="C64" s="82">
        <v>3.1</v>
      </c>
      <c r="D64" s="82">
        <v>3.3</v>
      </c>
      <c r="E64" s="82">
        <v>4</v>
      </c>
      <c r="F64" s="82">
        <v>3.5</v>
      </c>
      <c r="G64" s="82">
        <v>4.8</v>
      </c>
      <c r="H64" s="82">
        <v>5.3</v>
      </c>
      <c r="I64" s="82">
        <v>6.6</v>
      </c>
      <c r="J64" s="82">
        <v>7.5</v>
      </c>
      <c r="K64" s="82">
        <v>9.6</v>
      </c>
      <c r="L64" s="82">
        <v>12.5</v>
      </c>
      <c r="M64" s="82">
        <v>15.8</v>
      </c>
      <c r="N64" s="82">
        <v>19</v>
      </c>
      <c r="O64" s="82">
        <v>22.6</v>
      </c>
      <c r="P64" s="82">
        <v>26.2</v>
      </c>
      <c r="Q64" s="82">
        <v>31.5</v>
      </c>
      <c r="R64" s="82">
        <v>36.200000000000003</v>
      </c>
      <c r="S64" s="82">
        <v>38.299999999999997</v>
      </c>
      <c r="T64" s="82">
        <v>38.799999999999997</v>
      </c>
      <c r="U64" s="82">
        <v>50.6</v>
      </c>
      <c r="V64" s="125">
        <v>70.400000000000006</v>
      </c>
      <c r="W64" s="125">
        <v>74.400000000000006</v>
      </c>
      <c r="X64" s="125">
        <v>82.7</v>
      </c>
      <c r="Y64" s="112">
        <v>103.4</v>
      </c>
      <c r="Z64" s="805">
        <v>122.7</v>
      </c>
      <c r="AA64" s="805">
        <v>153.9</v>
      </c>
      <c r="AB64" s="805">
        <v>192</v>
      </c>
      <c r="AC64" s="805">
        <v>219.7</v>
      </c>
      <c r="AD64" s="805">
        <v>234.2</v>
      </c>
      <c r="AE64" s="112"/>
      <c r="AF64" s="112"/>
      <c r="AG64" s="51"/>
      <c r="AH64" s="51"/>
      <c r="AI64" s="51"/>
      <c r="AJ64" s="51"/>
      <c r="AK64" s="51"/>
      <c r="AL64" s="2"/>
      <c r="AM64" s="2"/>
      <c r="AN64" s="2"/>
      <c r="AO64" s="2"/>
      <c r="AP64" s="2"/>
      <c r="AQ64" s="2"/>
      <c r="AR64" s="2"/>
      <c r="AS64" s="2"/>
      <c r="AT64" s="2"/>
      <c r="AU64" s="2"/>
      <c r="AV64" s="2"/>
      <c r="AW64" s="2"/>
      <c r="AX64" s="2"/>
      <c r="AY64" s="2"/>
      <c r="AZ64" s="2"/>
      <c r="BA64" s="2"/>
      <c r="BB64" s="2"/>
      <c r="BC64" s="2"/>
      <c r="BD64" s="2"/>
      <c r="BE64" s="2"/>
      <c r="BF64" s="2"/>
      <c r="BG64" s="2"/>
      <c r="BH64" s="2"/>
    </row>
    <row r="65" spans="1:60" s="4" customFormat="1" x14ac:dyDescent="0.2">
      <c r="A65" s="628" t="s">
        <v>32</v>
      </c>
      <c r="B65" s="40" t="s">
        <v>32</v>
      </c>
      <c r="C65" s="77" t="s">
        <v>0</v>
      </c>
      <c r="D65" s="77" t="s">
        <v>0</v>
      </c>
      <c r="E65" s="77" t="s">
        <v>0</v>
      </c>
      <c r="F65" s="77" t="s">
        <v>0</v>
      </c>
      <c r="G65" s="77" t="s">
        <v>0</v>
      </c>
      <c r="H65" s="77" t="s">
        <v>0</v>
      </c>
      <c r="I65" s="77" t="s">
        <v>0</v>
      </c>
      <c r="J65" s="77">
        <v>6.3</v>
      </c>
      <c r="K65" s="77">
        <v>7.8</v>
      </c>
      <c r="L65" s="77">
        <v>8.6999999999999993</v>
      </c>
      <c r="M65" s="77">
        <v>11.3</v>
      </c>
      <c r="N65" s="77">
        <v>13.2</v>
      </c>
      <c r="O65" s="77">
        <v>16.3</v>
      </c>
      <c r="P65" s="77">
        <v>19</v>
      </c>
      <c r="Q65" s="77">
        <v>23.2</v>
      </c>
      <c r="R65" s="77">
        <v>27</v>
      </c>
      <c r="S65" s="77">
        <v>29.8</v>
      </c>
      <c r="T65" s="130">
        <v>30.6</v>
      </c>
      <c r="U65" s="77">
        <v>42.3</v>
      </c>
      <c r="V65" s="132">
        <v>58.2</v>
      </c>
      <c r="W65" s="132">
        <v>60.3</v>
      </c>
      <c r="X65" s="132">
        <v>69</v>
      </c>
      <c r="Y65" s="86">
        <v>88.9</v>
      </c>
      <c r="Z65" s="806">
        <v>107.4</v>
      </c>
      <c r="AA65" s="806">
        <v>138</v>
      </c>
      <c r="AB65" s="806">
        <v>175.4</v>
      </c>
      <c r="AC65" s="806">
        <v>203.7</v>
      </c>
      <c r="AD65" s="806">
        <v>219.5</v>
      </c>
      <c r="AE65" s="86"/>
      <c r="AF65" s="86"/>
      <c r="AG65" s="51"/>
      <c r="AH65" s="51"/>
      <c r="AI65" s="51"/>
      <c r="AJ65" s="51"/>
      <c r="AK65" s="51"/>
      <c r="AL65" s="2"/>
      <c r="AM65" s="2"/>
      <c r="AN65" s="2"/>
      <c r="AO65" s="2"/>
      <c r="AP65" s="2"/>
      <c r="AQ65" s="2"/>
      <c r="AR65" s="2"/>
      <c r="AS65" s="2"/>
      <c r="AT65" s="2"/>
      <c r="AU65" s="2"/>
      <c r="AV65" s="2"/>
      <c r="AW65" s="2"/>
      <c r="AX65" s="2"/>
      <c r="AY65" s="2"/>
      <c r="AZ65" s="2"/>
      <c r="BA65" s="2"/>
      <c r="BB65" s="2"/>
      <c r="BC65" s="2"/>
      <c r="BD65" s="2"/>
      <c r="BE65" s="2"/>
      <c r="BF65" s="2"/>
      <c r="BG65" s="2"/>
      <c r="BH65" s="2"/>
    </row>
    <row r="66" spans="1:60" s="4" customFormat="1" x14ac:dyDescent="0.2">
      <c r="A66" s="628" t="s">
        <v>31</v>
      </c>
      <c r="B66" s="26" t="s">
        <v>31</v>
      </c>
      <c r="C66" s="77" t="s">
        <v>0</v>
      </c>
      <c r="D66" s="77" t="s">
        <v>0</v>
      </c>
      <c r="E66" s="77" t="s">
        <v>0</v>
      </c>
      <c r="F66" s="77" t="s">
        <v>0</v>
      </c>
      <c r="G66" s="77" t="s">
        <v>0</v>
      </c>
      <c r="H66" s="77" t="s">
        <v>0</v>
      </c>
      <c r="I66" s="77" t="s">
        <v>0</v>
      </c>
      <c r="J66" s="77">
        <v>1.2</v>
      </c>
      <c r="K66" s="77">
        <v>1.8</v>
      </c>
      <c r="L66" s="77">
        <v>3.8</v>
      </c>
      <c r="M66" s="77">
        <v>4.5</v>
      </c>
      <c r="N66" s="77">
        <v>5.8</v>
      </c>
      <c r="O66" s="77">
        <v>6.3</v>
      </c>
      <c r="P66" s="77">
        <v>7.1</v>
      </c>
      <c r="Q66" s="77">
        <v>8.3000000000000007</v>
      </c>
      <c r="R66" s="77">
        <v>9.1999999999999993</v>
      </c>
      <c r="S66" s="77">
        <v>8.6</v>
      </c>
      <c r="T66" s="130">
        <v>8.3000000000000007</v>
      </c>
      <c r="U66" s="77">
        <v>8.3000000000000007</v>
      </c>
      <c r="V66" s="132">
        <v>12.2</v>
      </c>
      <c r="W66" s="132">
        <v>14.1</v>
      </c>
      <c r="X66" s="132">
        <v>13.7</v>
      </c>
      <c r="Y66" s="86">
        <v>14.5</v>
      </c>
      <c r="Z66" s="806">
        <v>15.2</v>
      </c>
      <c r="AA66" s="806">
        <v>15.9</v>
      </c>
      <c r="AB66" s="806">
        <v>16.600000000000001</v>
      </c>
      <c r="AC66" s="806">
        <v>16</v>
      </c>
      <c r="AD66" s="806">
        <v>14.6</v>
      </c>
      <c r="AE66" s="86"/>
      <c r="AF66" s="86"/>
      <c r="AG66" s="51"/>
      <c r="AH66" s="51"/>
      <c r="AI66" s="51"/>
      <c r="AJ66" s="25"/>
      <c r="AK66" s="25"/>
      <c r="AL66" s="2"/>
      <c r="AM66" s="2"/>
      <c r="AN66" s="2"/>
      <c r="AO66" s="2"/>
      <c r="AP66" s="2"/>
      <c r="AQ66" s="2"/>
      <c r="AR66" s="2"/>
      <c r="AS66" s="2"/>
      <c r="AT66" s="2"/>
      <c r="AU66" s="2"/>
      <c r="AV66" s="2"/>
      <c r="AW66" s="2"/>
      <c r="AX66" s="2"/>
      <c r="AY66" s="2"/>
      <c r="AZ66" s="2"/>
      <c r="BA66" s="2"/>
      <c r="BB66" s="2"/>
      <c r="BC66" s="2"/>
      <c r="BD66" s="2"/>
      <c r="BE66" s="2"/>
      <c r="BF66" s="2"/>
      <c r="BG66" s="2"/>
      <c r="BH66" s="2"/>
    </row>
    <row r="67" spans="1:60" s="4" customFormat="1" x14ac:dyDescent="0.2">
      <c r="A67" s="19"/>
      <c r="B67" s="12"/>
      <c r="C67" s="87"/>
      <c r="D67" s="87"/>
      <c r="E67" s="87"/>
      <c r="F67" s="77"/>
      <c r="G67" s="77"/>
      <c r="H67" s="77"/>
      <c r="I67" s="77"/>
      <c r="J67" s="77"/>
      <c r="K67" s="82"/>
      <c r="L67" s="82"/>
      <c r="M67" s="82"/>
      <c r="N67" s="82"/>
      <c r="O67" s="82"/>
      <c r="P67" s="82"/>
      <c r="Q67" s="82"/>
      <c r="R67" s="82"/>
      <c r="S67" s="82"/>
      <c r="T67" s="82"/>
      <c r="U67" s="82"/>
      <c r="V67" s="82"/>
      <c r="W67" s="95"/>
      <c r="X67" s="108"/>
      <c r="Y67" s="108"/>
      <c r="Z67" s="794"/>
      <c r="AA67" s="794"/>
      <c r="AB67" s="794"/>
      <c r="AC67" s="794"/>
      <c r="AD67" s="794"/>
      <c r="AE67" s="122"/>
      <c r="AF67" s="122"/>
      <c r="AG67" s="10"/>
      <c r="AH67" s="10"/>
      <c r="AI67" s="10"/>
      <c r="AJ67" s="10"/>
      <c r="AK67" s="10"/>
      <c r="AL67" s="2"/>
      <c r="AM67" s="2"/>
      <c r="AN67" s="2"/>
      <c r="AO67" s="2"/>
      <c r="AP67" s="2"/>
      <c r="AQ67" s="2"/>
      <c r="AR67" s="2"/>
      <c r="AS67" s="2"/>
      <c r="AT67" s="2"/>
      <c r="AU67" s="2"/>
      <c r="AV67" s="2"/>
      <c r="AW67" s="2"/>
      <c r="AX67" s="2"/>
      <c r="AY67" s="2"/>
      <c r="AZ67" s="2"/>
      <c r="BA67" s="2"/>
      <c r="BB67" s="2"/>
      <c r="BC67" s="2"/>
      <c r="BD67" s="2"/>
      <c r="BE67" s="2"/>
      <c r="BF67" s="2"/>
      <c r="BG67" s="2"/>
      <c r="BH67" s="2"/>
    </row>
    <row r="68" spans="1:60" s="4" customFormat="1" ht="15" x14ac:dyDescent="0.2">
      <c r="A68" s="629" t="s">
        <v>227</v>
      </c>
      <c r="B68" s="190" t="s">
        <v>39</v>
      </c>
      <c r="C68" s="82">
        <v>1</v>
      </c>
      <c r="D68" s="82">
        <v>1.2</v>
      </c>
      <c r="E68" s="82">
        <v>1.5</v>
      </c>
      <c r="F68" s="82">
        <v>1.6</v>
      </c>
      <c r="G68" s="82">
        <v>2</v>
      </c>
      <c r="H68" s="82">
        <v>2.4</v>
      </c>
      <c r="I68" s="82">
        <v>3</v>
      </c>
      <c r="J68" s="82">
        <v>3.1</v>
      </c>
      <c r="K68" s="82">
        <v>3.9</v>
      </c>
      <c r="L68" s="82">
        <v>4.8</v>
      </c>
      <c r="M68" s="82">
        <v>5.6</v>
      </c>
      <c r="N68" s="82">
        <v>6.7</v>
      </c>
      <c r="O68" s="82">
        <v>7.1</v>
      </c>
      <c r="P68" s="82">
        <v>7.8</v>
      </c>
      <c r="Q68" s="82">
        <v>8.6</v>
      </c>
      <c r="R68" s="82">
        <v>9.5</v>
      </c>
      <c r="S68" s="82">
        <v>10.8</v>
      </c>
      <c r="T68" s="82">
        <v>13.6</v>
      </c>
      <c r="U68" s="82">
        <v>14.3</v>
      </c>
      <c r="V68" s="125">
        <v>14.3</v>
      </c>
      <c r="W68" s="125">
        <v>16.3</v>
      </c>
      <c r="X68" s="125">
        <v>17.5</v>
      </c>
      <c r="Y68" s="112">
        <v>19.3</v>
      </c>
      <c r="Z68" s="790">
        <v>22.5</v>
      </c>
      <c r="AA68" s="790">
        <v>27.1</v>
      </c>
      <c r="AB68" s="790">
        <v>31.6</v>
      </c>
      <c r="AC68" s="790">
        <v>36.6</v>
      </c>
      <c r="AD68" s="790">
        <v>40</v>
      </c>
      <c r="AE68" s="112"/>
      <c r="AF68" s="112"/>
      <c r="AG68" s="14"/>
      <c r="AH68" s="14"/>
      <c r="AI68" s="14"/>
      <c r="AJ68" s="14"/>
      <c r="AK68" s="15"/>
      <c r="AL68" s="2"/>
      <c r="AM68" s="2"/>
      <c r="AN68" s="2"/>
      <c r="AO68" s="2"/>
      <c r="AP68" s="2"/>
      <c r="AQ68" s="2"/>
      <c r="AR68" s="2"/>
      <c r="AS68" s="2"/>
      <c r="AT68" s="2"/>
      <c r="AU68" s="2"/>
      <c r="AV68" s="2"/>
      <c r="AW68" s="2"/>
      <c r="AX68" s="2"/>
      <c r="AY68" s="2"/>
      <c r="AZ68" s="2"/>
      <c r="BA68" s="2"/>
      <c r="BB68" s="2"/>
      <c r="BC68" s="2"/>
      <c r="BD68" s="2"/>
      <c r="BE68" s="2"/>
      <c r="BF68" s="2"/>
      <c r="BG68" s="2"/>
      <c r="BH68" s="2"/>
    </row>
    <row r="69" spans="1:60" s="4" customFormat="1" x14ac:dyDescent="0.2">
      <c r="A69" s="630" t="s">
        <v>32</v>
      </c>
      <c r="B69" s="38" t="s">
        <v>32</v>
      </c>
      <c r="C69" s="77" t="s">
        <v>0</v>
      </c>
      <c r="D69" s="77" t="s">
        <v>0</v>
      </c>
      <c r="E69" s="77" t="s">
        <v>0</v>
      </c>
      <c r="F69" s="77" t="s">
        <v>0</v>
      </c>
      <c r="G69" s="77" t="s">
        <v>0</v>
      </c>
      <c r="H69" s="77" t="s">
        <v>0</v>
      </c>
      <c r="I69" s="77" t="s">
        <v>0</v>
      </c>
      <c r="J69" s="77">
        <v>2.5</v>
      </c>
      <c r="K69" s="77">
        <v>3.2</v>
      </c>
      <c r="L69" s="77">
        <v>4.2</v>
      </c>
      <c r="M69" s="77">
        <v>4.3</v>
      </c>
      <c r="N69" s="77">
        <v>5.0999999999999996</v>
      </c>
      <c r="O69" s="77">
        <v>6</v>
      </c>
      <c r="P69" s="77">
        <v>6.5</v>
      </c>
      <c r="Q69" s="77">
        <v>7.3</v>
      </c>
      <c r="R69" s="77">
        <v>8.1</v>
      </c>
      <c r="S69" s="77">
        <v>9.3000000000000007</v>
      </c>
      <c r="T69" s="77">
        <v>12.4</v>
      </c>
      <c r="U69" s="77">
        <v>12.6</v>
      </c>
      <c r="V69" s="132">
        <v>11.7</v>
      </c>
      <c r="W69" s="132">
        <v>13.5</v>
      </c>
      <c r="X69" s="132">
        <v>15.1</v>
      </c>
      <c r="Y69" s="86">
        <v>17</v>
      </c>
      <c r="Z69" s="791">
        <v>20.100000000000001</v>
      </c>
      <c r="AA69" s="791">
        <v>24.7</v>
      </c>
      <c r="AB69" s="791">
        <v>29.6</v>
      </c>
      <c r="AC69" s="791">
        <v>34.700000000000003</v>
      </c>
      <c r="AD69" s="791">
        <v>38.4</v>
      </c>
      <c r="AE69" s="86"/>
      <c r="AF69" s="86"/>
      <c r="AG69" s="17"/>
      <c r="AH69" s="17"/>
      <c r="AI69" s="17"/>
      <c r="AJ69" s="17"/>
      <c r="AK69" s="53"/>
      <c r="AL69" s="2"/>
      <c r="AM69" s="2"/>
      <c r="AN69" s="2"/>
      <c r="AO69" s="2"/>
      <c r="AP69" s="2"/>
      <c r="AQ69" s="2"/>
      <c r="AR69" s="2"/>
      <c r="AS69" s="2"/>
      <c r="AT69" s="2"/>
      <c r="AU69" s="2"/>
      <c r="AV69" s="2"/>
      <c r="AW69" s="2"/>
      <c r="AX69" s="2"/>
      <c r="AY69" s="2"/>
      <c r="AZ69" s="2"/>
      <c r="BA69" s="2"/>
      <c r="BB69" s="2"/>
      <c r="BC69" s="2"/>
      <c r="BD69" s="2"/>
      <c r="BE69" s="2"/>
      <c r="BF69" s="2"/>
      <c r="BG69" s="2"/>
      <c r="BH69" s="2"/>
    </row>
    <row r="70" spans="1:60" s="4" customFormat="1" x14ac:dyDescent="0.2">
      <c r="A70" s="631" t="s">
        <v>31</v>
      </c>
      <c r="B70" s="49" t="s">
        <v>31</v>
      </c>
      <c r="C70" s="110" t="s">
        <v>0</v>
      </c>
      <c r="D70" s="110" t="s">
        <v>0</v>
      </c>
      <c r="E70" s="110" t="s">
        <v>0</v>
      </c>
      <c r="F70" s="110" t="s">
        <v>0</v>
      </c>
      <c r="G70" s="110" t="s">
        <v>0</v>
      </c>
      <c r="H70" s="110" t="s">
        <v>0</v>
      </c>
      <c r="I70" s="110" t="s">
        <v>0</v>
      </c>
      <c r="J70" s="110">
        <v>0.5</v>
      </c>
      <c r="K70" s="110">
        <v>0.7</v>
      </c>
      <c r="L70" s="110">
        <v>0.5</v>
      </c>
      <c r="M70" s="110">
        <v>1.3</v>
      </c>
      <c r="N70" s="110">
        <v>1.6</v>
      </c>
      <c r="O70" s="110">
        <v>1.2</v>
      </c>
      <c r="P70" s="110">
        <v>1.3</v>
      </c>
      <c r="Q70" s="110">
        <v>1.4</v>
      </c>
      <c r="R70" s="110">
        <v>1.4</v>
      </c>
      <c r="S70" s="110">
        <v>1.5</v>
      </c>
      <c r="T70" s="110">
        <v>1.3</v>
      </c>
      <c r="U70" s="110">
        <v>1.7</v>
      </c>
      <c r="V70" s="137">
        <v>2.7</v>
      </c>
      <c r="W70" s="137">
        <v>2.8</v>
      </c>
      <c r="X70" s="137">
        <v>2.4</v>
      </c>
      <c r="Y70" s="287">
        <v>2.2999999999999998</v>
      </c>
      <c r="Z70" s="801">
        <v>2.4</v>
      </c>
      <c r="AA70" s="801">
        <v>2.2999999999999998</v>
      </c>
      <c r="AB70" s="801">
        <v>2</v>
      </c>
      <c r="AC70" s="801">
        <v>1.9</v>
      </c>
      <c r="AD70" s="801">
        <v>1.6</v>
      </c>
      <c r="AE70" s="86"/>
      <c r="AF70" s="86"/>
      <c r="AG70" s="17"/>
      <c r="AH70" s="17"/>
      <c r="AI70" s="17"/>
      <c r="AJ70" s="17"/>
      <c r="AK70" s="17"/>
      <c r="AL70" s="2"/>
      <c r="AM70" s="2"/>
      <c r="AN70" s="2"/>
      <c r="AO70" s="2"/>
      <c r="AP70" s="2"/>
      <c r="AQ70" s="2"/>
      <c r="AR70" s="2"/>
      <c r="AS70" s="2"/>
      <c r="AT70" s="2"/>
      <c r="AU70" s="2"/>
      <c r="AV70" s="2"/>
      <c r="AW70" s="2"/>
      <c r="AX70" s="2"/>
      <c r="AY70" s="2"/>
      <c r="AZ70" s="2"/>
      <c r="BA70" s="2"/>
      <c r="BB70" s="2"/>
      <c r="BC70" s="2"/>
      <c r="BD70" s="2"/>
      <c r="BE70" s="2"/>
      <c r="BF70" s="2"/>
      <c r="BG70" s="2"/>
      <c r="BH70" s="2"/>
    </row>
    <row r="71" spans="1:60" s="4" customFormat="1" ht="13.5" customHeight="1" x14ac:dyDescent="0.2">
      <c r="A71" s="690" t="s">
        <v>350</v>
      </c>
      <c r="B71" s="690"/>
      <c r="C71" s="690"/>
      <c r="D71" s="690"/>
      <c r="E71" s="690"/>
      <c r="F71" s="690"/>
      <c r="G71" s="690"/>
      <c r="H71" s="690"/>
      <c r="I71" s="690"/>
      <c r="J71" s="690"/>
      <c r="K71" s="690"/>
      <c r="L71" s="690"/>
      <c r="M71" s="690"/>
      <c r="N71" s="690"/>
      <c r="O71" s="690"/>
      <c r="P71" s="690"/>
      <c r="Q71" s="690"/>
      <c r="R71" s="106"/>
      <c r="S71" s="106"/>
      <c r="T71" s="106"/>
      <c r="U71" s="106"/>
      <c r="V71" s="106"/>
      <c r="W71" s="106"/>
      <c r="X71" s="106"/>
      <c r="Y71" s="106"/>
      <c r="Z71" s="106"/>
      <c r="AA71" s="106"/>
      <c r="AB71" s="87"/>
      <c r="AC71" s="89"/>
      <c r="AD71" s="89"/>
      <c r="AE71" s="89"/>
      <c r="AF71" s="17"/>
      <c r="AG71" s="17"/>
      <c r="AH71" s="17"/>
      <c r="AI71" s="17"/>
      <c r="AJ71" s="17"/>
      <c r="AK71" s="17"/>
      <c r="AL71" s="2"/>
      <c r="AM71" s="2"/>
      <c r="AN71" s="2"/>
      <c r="AO71" s="2"/>
      <c r="AP71" s="2"/>
      <c r="AQ71" s="2"/>
      <c r="AR71" s="2"/>
      <c r="AS71" s="2"/>
      <c r="AT71" s="2"/>
      <c r="AU71" s="2"/>
      <c r="AV71" s="2"/>
      <c r="AW71" s="2"/>
      <c r="AX71" s="2"/>
      <c r="AY71" s="2"/>
      <c r="AZ71" s="2"/>
      <c r="BA71" s="2"/>
      <c r="BB71" s="2"/>
      <c r="BC71" s="2"/>
      <c r="BD71" s="2"/>
      <c r="BE71" s="2"/>
      <c r="BF71" s="2"/>
      <c r="BG71" s="2"/>
      <c r="BH71" s="2"/>
    </row>
    <row r="72" spans="1:60" s="4" customFormat="1" ht="15" x14ac:dyDescent="0.2">
      <c r="A72" s="200" t="s">
        <v>351</v>
      </c>
      <c r="B72" s="634"/>
      <c r="C72" s="96"/>
      <c r="D72" s="96"/>
      <c r="E72" s="96"/>
      <c r="F72" s="96"/>
      <c r="G72" s="96"/>
      <c r="H72" s="96"/>
      <c r="I72" s="96"/>
      <c r="J72" s="96"/>
      <c r="K72" s="96"/>
      <c r="L72" s="106"/>
      <c r="M72" s="689"/>
      <c r="N72" s="106"/>
      <c r="O72" s="106"/>
      <c r="P72" s="106"/>
      <c r="Q72" s="106"/>
      <c r="R72" s="106"/>
      <c r="S72" s="106"/>
      <c r="T72" s="106"/>
      <c r="U72" s="106"/>
      <c r="V72" s="106"/>
      <c r="W72" s="106"/>
      <c r="X72" s="106"/>
      <c r="Y72" s="106"/>
      <c r="Z72" s="106"/>
      <c r="AA72" s="106"/>
      <c r="AB72" s="87"/>
      <c r="AC72" s="89"/>
      <c r="AD72" s="89"/>
      <c r="AE72" s="89"/>
      <c r="AF72" s="17"/>
      <c r="AG72" s="17"/>
      <c r="AH72" s="17"/>
      <c r="AI72" s="17"/>
      <c r="AJ72" s="17"/>
      <c r="AK72" s="17"/>
      <c r="AL72" s="2"/>
      <c r="AM72" s="2"/>
      <c r="AN72" s="2"/>
      <c r="AO72" s="2"/>
      <c r="AP72" s="2"/>
      <c r="AQ72" s="2"/>
      <c r="AR72" s="2"/>
      <c r="AS72" s="2"/>
      <c r="AT72" s="2"/>
      <c r="AU72" s="2"/>
      <c r="AV72" s="2"/>
      <c r="AW72" s="2"/>
      <c r="AX72" s="2"/>
      <c r="AY72" s="2"/>
      <c r="AZ72" s="2"/>
      <c r="BA72" s="2"/>
      <c r="BB72" s="2"/>
      <c r="BC72" s="2"/>
      <c r="BD72" s="2"/>
      <c r="BE72" s="2"/>
      <c r="BF72" s="2"/>
      <c r="BG72" s="2"/>
      <c r="BH72" s="2"/>
    </row>
    <row r="73" spans="1:60" s="4" customFormat="1" ht="12.75" customHeight="1" x14ac:dyDescent="0.2">
      <c r="A73" s="691" t="s">
        <v>352</v>
      </c>
      <c r="B73" s="637"/>
      <c r="C73" s="691"/>
      <c r="D73" s="691"/>
      <c r="E73" s="691"/>
      <c r="F73" s="691"/>
      <c r="G73" s="691"/>
      <c r="H73" s="691"/>
      <c r="I73" s="691"/>
      <c r="J73" s="691"/>
      <c r="K73" s="691"/>
      <c r="L73" s="691"/>
      <c r="M73" s="691"/>
      <c r="N73" s="691"/>
      <c r="O73" s="691"/>
      <c r="P73" s="691"/>
      <c r="Q73" s="691"/>
      <c r="R73" s="691"/>
      <c r="S73" s="106"/>
      <c r="T73" s="106"/>
      <c r="U73" s="106"/>
      <c r="V73" s="106"/>
      <c r="W73" s="106"/>
      <c r="X73" s="106"/>
      <c r="Y73" s="106"/>
      <c r="Z73" s="106"/>
      <c r="AA73" s="106"/>
      <c r="AB73" s="87"/>
      <c r="AC73" s="89"/>
      <c r="AD73" s="89"/>
      <c r="AE73" s="89"/>
      <c r="AF73" s="17"/>
      <c r="AG73" s="17"/>
      <c r="AH73" s="17"/>
      <c r="AI73" s="17"/>
      <c r="AJ73" s="17"/>
      <c r="AK73" s="17"/>
      <c r="AL73" s="2"/>
      <c r="AM73" s="2"/>
      <c r="AN73" s="2"/>
      <c r="AO73" s="2"/>
      <c r="AP73" s="2"/>
      <c r="AQ73" s="2"/>
      <c r="AR73" s="2"/>
      <c r="AS73" s="2"/>
      <c r="AT73" s="2"/>
      <c r="AU73" s="2"/>
      <c r="AV73" s="2"/>
      <c r="AW73" s="2"/>
      <c r="AX73" s="2"/>
      <c r="AY73" s="2"/>
      <c r="AZ73" s="2"/>
      <c r="BA73" s="2"/>
      <c r="BB73" s="2"/>
      <c r="BC73" s="2"/>
      <c r="BD73" s="2"/>
      <c r="BE73" s="2"/>
      <c r="BF73" s="2"/>
      <c r="BG73" s="2"/>
      <c r="BH73" s="2"/>
    </row>
    <row r="74" spans="1:60" s="4" customFormat="1" ht="15" x14ac:dyDescent="0.2">
      <c r="A74" s="465"/>
      <c r="B74" s="464"/>
      <c r="C74" s="464"/>
      <c r="D74" s="464"/>
      <c r="E74" s="464"/>
      <c r="F74" s="464"/>
      <c r="G74" s="464"/>
      <c r="H74" s="464"/>
      <c r="I74" s="464"/>
      <c r="J74" s="464"/>
      <c r="K74" s="464"/>
      <c r="L74" s="464"/>
      <c r="M74" s="464"/>
      <c r="N74" s="464"/>
      <c r="O74" s="464"/>
      <c r="P74" s="464"/>
      <c r="Q74" s="464"/>
      <c r="R74" s="466"/>
      <c r="S74" s="106"/>
      <c r="T74" s="106"/>
      <c r="U74" s="106"/>
      <c r="V74" s="106"/>
      <c r="W74" s="106"/>
      <c r="X74" s="106"/>
      <c r="Y74" s="106"/>
      <c r="Z74" s="106"/>
      <c r="AA74" s="106"/>
      <c r="AB74" s="87"/>
      <c r="AC74" s="89"/>
      <c r="AD74" s="89"/>
      <c r="AE74" s="89"/>
      <c r="AF74" s="17"/>
      <c r="AG74" s="17"/>
      <c r="AH74" s="17"/>
      <c r="AI74" s="17"/>
      <c r="AJ74" s="17"/>
      <c r="AK74" s="17"/>
      <c r="AL74" s="2"/>
      <c r="AM74" s="2"/>
      <c r="AN74" s="2"/>
      <c r="AO74" s="2"/>
      <c r="AP74" s="2"/>
      <c r="AQ74" s="2"/>
      <c r="AR74" s="2"/>
      <c r="AS74" s="2"/>
      <c r="AT74" s="2"/>
      <c r="AU74" s="2"/>
      <c r="AV74" s="2"/>
      <c r="AW74" s="2"/>
      <c r="AX74" s="2"/>
      <c r="AY74" s="2"/>
      <c r="AZ74" s="2"/>
      <c r="BA74" s="2"/>
      <c r="BB74" s="2"/>
      <c r="BC74" s="2"/>
      <c r="BD74" s="2"/>
      <c r="BE74" s="2"/>
      <c r="BF74" s="2"/>
      <c r="BG74" s="2"/>
      <c r="BH74" s="2"/>
    </row>
    <row r="75" spans="1:60" s="4" customFormat="1" x14ac:dyDescent="0.2">
      <c r="A75" s="641" t="s">
        <v>229</v>
      </c>
      <c r="B75" s="75" t="s">
        <v>67</v>
      </c>
      <c r="C75" s="138"/>
      <c r="D75" s="138"/>
      <c r="E75" s="138"/>
      <c r="F75" s="138"/>
      <c r="G75" s="138"/>
      <c r="H75" s="138"/>
      <c r="I75" s="405"/>
      <c r="J75" s="138"/>
      <c r="K75" s="138"/>
      <c r="L75" s="88"/>
      <c r="M75" s="88"/>
      <c r="N75" s="88"/>
      <c r="O75" s="88"/>
      <c r="P75" s="88"/>
      <c r="Q75" s="87"/>
      <c r="R75" s="87"/>
      <c r="S75" s="87"/>
      <c r="T75" s="87"/>
      <c r="U75" s="87"/>
      <c r="V75" s="87"/>
      <c r="W75" s="87"/>
      <c r="X75" s="87"/>
      <c r="Y75" s="87"/>
      <c r="Z75" s="87"/>
      <c r="AA75" s="87"/>
      <c r="AB75" s="87"/>
      <c r="AC75" s="89"/>
      <c r="AD75" s="89"/>
      <c r="AE75" s="89"/>
      <c r="AF75" s="17"/>
      <c r="AG75" s="17"/>
      <c r="AH75" s="17"/>
      <c r="AI75" s="17"/>
      <c r="AJ75" s="17"/>
      <c r="AK75" s="17"/>
      <c r="AL75" s="2"/>
      <c r="AM75" s="2"/>
      <c r="AN75" s="2"/>
      <c r="AO75" s="2"/>
      <c r="AP75" s="2"/>
      <c r="AQ75" s="2"/>
      <c r="AR75" s="2"/>
      <c r="AS75" s="2"/>
      <c r="AT75" s="2"/>
      <c r="AU75" s="2"/>
      <c r="AV75" s="2"/>
      <c r="AW75" s="2"/>
      <c r="AX75" s="2"/>
      <c r="AY75" s="2"/>
      <c r="AZ75" s="2"/>
      <c r="BA75" s="2"/>
      <c r="BB75" s="2"/>
      <c r="BC75" s="2"/>
      <c r="BD75" s="2"/>
      <c r="BE75" s="2"/>
      <c r="BF75" s="2"/>
      <c r="BG75" s="2"/>
      <c r="BH75" s="2"/>
    </row>
    <row r="76" spans="1:60" s="4" customFormat="1" x14ac:dyDescent="0.2">
      <c r="A76" s="55"/>
      <c r="B76" s="55"/>
      <c r="C76" s="139">
        <v>1983</v>
      </c>
      <c r="D76" s="124">
        <v>1984</v>
      </c>
      <c r="E76" s="124">
        <v>1985</v>
      </c>
      <c r="F76" s="124">
        <v>1986</v>
      </c>
      <c r="G76" s="124">
        <v>1987</v>
      </c>
      <c r="H76" s="124">
        <v>1988</v>
      </c>
      <c r="I76" s="124">
        <v>1989</v>
      </c>
      <c r="J76" s="124">
        <v>1990</v>
      </c>
      <c r="K76" s="117">
        <v>1991</v>
      </c>
      <c r="L76" s="117">
        <v>1992</v>
      </c>
      <c r="M76" s="117">
        <v>1993</v>
      </c>
      <c r="N76" s="117">
        <v>1994</v>
      </c>
      <c r="O76" s="117">
        <v>1995</v>
      </c>
      <c r="P76" s="117">
        <v>1996</v>
      </c>
      <c r="Q76" s="117">
        <v>1997</v>
      </c>
      <c r="R76" s="117">
        <v>1998</v>
      </c>
      <c r="S76" s="117">
        <v>1999</v>
      </c>
      <c r="T76" s="117">
        <v>2000</v>
      </c>
      <c r="U76" s="117">
        <v>2001</v>
      </c>
      <c r="V76" s="117">
        <v>2002</v>
      </c>
      <c r="W76" s="117">
        <v>2003</v>
      </c>
      <c r="X76" s="117">
        <v>2004</v>
      </c>
      <c r="Y76" s="117">
        <v>2005</v>
      </c>
      <c r="Z76" s="118">
        <v>2006</v>
      </c>
      <c r="AA76" s="118">
        <v>2007</v>
      </c>
      <c r="AB76" s="118">
        <v>2008</v>
      </c>
      <c r="AC76" s="118">
        <v>2009</v>
      </c>
      <c r="AD76" s="118">
        <v>2010</v>
      </c>
      <c r="AE76" s="810">
        <v>2011</v>
      </c>
      <c r="AF76" s="810">
        <v>2012</v>
      </c>
      <c r="AG76" s="810">
        <v>2013</v>
      </c>
      <c r="AH76" s="810">
        <v>2014</v>
      </c>
      <c r="AI76" s="810">
        <v>2015</v>
      </c>
      <c r="AJ76" s="17"/>
      <c r="AK76" s="17"/>
      <c r="AL76" s="2"/>
      <c r="AM76" s="2"/>
      <c r="AN76" s="2"/>
      <c r="AO76" s="2"/>
      <c r="AP76" s="2"/>
      <c r="AQ76" s="2"/>
      <c r="AR76" s="2"/>
      <c r="AS76" s="2"/>
      <c r="AT76" s="2"/>
      <c r="AU76" s="2"/>
      <c r="AV76" s="2"/>
      <c r="AW76" s="2"/>
      <c r="AX76" s="2"/>
      <c r="AY76" s="2"/>
      <c r="AZ76" s="2"/>
      <c r="BA76" s="2"/>
      <c r="BB76" s="2"/>
      <c r="BC76" s="2"/>
      <c r="BD76" s="2"/>
      <c r="BE76" s="2"/>
      <c r="BF76" s="2"/>
      <c r="BG76" s="2"/>
      <c r="BH76" s="2"/>
    </row>
    <row r="77" spans="1:60" s="4" customFormat="1" ht="15" x14ac:dyDescent="0.2">
      <c r="A77" s="550" t="s">
        <v>230</v>
      </c>
      <c r="B77" s="185" t="s">
        <v>73</v>
      </c>
      <c r="C77" s="81" t="s">
        <v>0</v>
      </c>
      <c r="D77" s="81" t="s">
        <v>0</v>
      </c>
      <c r="E77" s="81" t="s">
        <v>0</v>
      </c>
      <c r="F77" s="81" t="s">
        <v>0</v>
      </c>
      <c r="G77" s="81" t="s">
        <v>0</v>
      </c>
      <c r="H77" s="81" t="s">
        <v>0</v>
      </c>
      <c r="I77" s="81" t="s">
        <v>0</v>
      </c>
      <c r="J77" s="81" t="s">
        <v>0</v>
      </c>
      <c r="K77" s="81" t="s">
        <v>0</v>
      </c>
      <c r="L77" s="81" t="s">
        <v>0</v>
      </c>
      <c r="M77" s="81" t="s">
        <v>0</v>
      </c>
      <c r="N77" s="81" t="s">
        <v>0</v>
      </c>
      <c r="O77" s="81" t="s">
        <v>0</v>
      </c>
      <c r="P77" s="81" t="s">
        <v>0</v>
      </c>
      <c r="Q77" s="81" t="s">
        <v>0</v>
      </c>
      <c r="R77" s="81" t="s">
        <v>0</v>
      </c>
      <c r="S77" s="81" t="s">
        <v>0</v>
      </c>
      <c r="T77" s="81">
        <v>514.79999999999995</v>
      </c>
      <c r="U77" s="81">
        <v>578.29999999999995</v>
      </c>
      <c r="V77" s="81">
        <v>633.29999999999995</v>
      </c>
      <c r="W77" s="81">
        <v>709.6</v>
      </c>
      <c r="X77" s="84">
        <v>780.9</v>
      </c>
      <c r="Y77" s="82">
        <v>857.3</v>
      </c>
      <c r="Z77" s="82">
        <v>941.1</v>
      </c>
      <c r="AA77" s="64">
        <v>1035.0999999999999</v>
      </c>
      <c r="AB77" s="64">
        <v>1146.3</v>
      </c>
      <c r="AC77" s="487">
        <v>1222.2</v>
      </c>
      <c r="AD77" s="487">
        <v>1309.4000000000001</v>
      </c>
      <c r="AE77" s="816">
        <v>1413</v>
      </c>
      <c r="AF77" s="816">
        <v>1531.2</v>
      </c>
      <c r="AG77" s="816">
        <v>1623.5</v>
      </c>
      <c r="AH77" s="816">
        <v>1739.7</v>
      </c>
      <c r="AI77" s="816">
        <v>1855.1</v>
      </c>
      <c r="AJ77" s="17"/>
      <c r="AK77" s="17"/>
      <c r="AL77" s="2"/>
      <c r="AM77" s="2"/>
      <c r="AN77" s="2"/>
      <c r="AO77" s="2"/>
      <c r="AP77" s="2"/>
      <c r="AQ77" s="2"/>
      <c r="AR77" s="2"/>
      <c r="AS77" s="2"/>
      <c r="AT77" s="2"/>
      <c r="AU77" s="2"/>
      <c r="AV77" s="2"/>
      <c r="AW77" s="2"/>
      <c r="AX77" s="2"/>
      <c r="AY77" s="2"/>
      <c r="AZ77" s="2"/>
      <c r="BA77" s="2"/>
      <c r="BB77" s="2"/>
      <c r="BC77" s="2"/>
      <c r="BD77" s="2"/>
      <c r="BE77" s="2"/>
      <c r="BF77" s="2"/>
      <c r="BG77" s="2"/>
      <c r="BH77" s="2"/>
    </row>
    <row r="78" spans="1:60" s="4" customFormat="1" x14ac:dyDescent="0.2">
      <c r="A78" s="97" t="s">
        <v>40</v>
      </c>
      <c r="B78" s="44" t="s">
        <v>40</v>
      </c>
      <c r="C78" s="77">
        <v>10</v>
      </c>
      <c r="D78" s="77">
        <v>11</v>
      </c>
      <c r="E78" s="77">
        <v>15</v>
      </c>
      <c r="F78" s="77">
        <v>22</v>
      </c>
      <c r="G78" s="77">
        <v>34</v>
      </c>
      <c r="H78" s="77">
        <v>42.4</v>
      </c>
      <c r="I78" s="77">
        <v>54.6</v>
      </c>
      <c r="J78" s="77">
        <v>60.2</v>
      </c>
      <c r="K78" s="77">
        <v>66.099999999999994</v>
      </c>
      <c r="L78" s="77">
        <v>70.099999999999994</v>
      </c>
      <c r="M78" s="77">
        <v>74.599999999999994</v>
      </c>
      <c r="N78" s="77">
        <v>80.3</v>
      </c>
      <c r="O78" s="77">
        <v>87.4</v>
      </c>
      <c r="P78" s="77">
        <v>97.7</v>
      </c>
      <c r="Q78" s="77">
        <v>104</v>
      </c>
      <c r="R78" s="77">
        <v>107.2</v>
      </c>
      <c r="S78" s="77">
        <v>107.4</v>
      </c>
      <c r="T78" s="77">
        <v>106.1</v>
      </c>
      <c r="U78" s="77">
        <v>109</v>
      </c>
      <c r="V78" s="77">
        <v>103.5</v>
      </c>
      <c r="W78" s="77">
        <v>102.1</v>
      </c>
      <c r="X78" s="77">
        <v>99.3</v>
      </c>
      <c r="Y78" s="77">
        <v>98.7</v>
      </c>
      <c r="Z78" s="78">
        <v>99.8</v>
      </c>
      <c r="AA78" s="66">
        <v>95.9</v>
      </c>
      <c r="AB78" s="66">
        <v>94.9</v>
      </c>
      <c r="AC78" s="479">
        <v>88.8</v>
      </c>
      <c r="AD78" s="479">
        <v>83</v>
      </c>
      <c r="AE78" s="813">
        <v>78.7</v>
      </c>
      <c r="AF78" s="813">
        <v>73.3</v>
      </c>
      <c r="AG78" s="813">
        <v>66.8</v>
      </c>
      <c r="AH78" s="813">
        <v>61.3</v>
      </c>
      <c r="AI78" s="813">
        <v>55.9</v>
      </c>
      <c r="AJ78" s="17"/>
      <c r="AK78" s="53"/>
      <c r="AL78" s="2"/>
      <c r="AM78" s="2"/>
      <c r="AN78" s="2"/>
      <c r="AO78" s="2"/>
      <c r="AP78" s="2"/>
      <c r="AQ78" s="2"/>
      <c r="AR78" s="2"/>
      <c r="AS78" s="2"/>
      <c r="AT78" s="2"/>
      <c r="AU78" s="2"/>
      <c r="AV78" s="2"/>
      <c r="AW78" s="2"/>
      <c r="AX78" s="2"/>
      <c r="AY78" s="2"/>
      <c r="AZ78" s="2"/>
      <c r="BA78" s="2"/>
      <c r="BB78" s="2"/>
      <c r="BC78" s="2"/>
      <c r="BD78" s="2"/>
      <c r="BE78" s="2"/>
      <c r="BF78" s="2"/>
      <c r="BG78" s="2"/>
      <c r="BH78" s="2"/>
    </row>
    <row r="79" spans="1:60" s="4" customFormat="1" x14ac:dyDescent="0.2">
      <c r="A79" s="97" t="s">
        <v>231</v>
      </c>
      <c r="B79" s="34" t="s">
        <v>41</v>
      </c>
      <c r="C79" s="78" t="s">
        <v>0</v>
      </c>
      <c r="D79" s="78" t="s">
        <v>0</v>
      </c>
      <c r="E79" s="78" t="s">
        <v>0</v>
      </c>
      <c r="F79" s="78" t="s">
        <v>0</v>
      </c>
      <c r="G79" s="78" t="s">
        <v>0</v>
      </c>
      <c r="H79" s="78">
        <v>26.5</v>
      </c>
      <c r="I79" s="78">
        <v>35.6</v>
      </c>
      <c r="J79" s="78">
        <v>45.9</v>
      </c>
      <c r="K79" s="78">
        <v>58.9</v>
      </c>
      <c r="L79" s="78">
        <v>76.599999999999994</v>
      </c>
      <c r="M79" s="78">
        <v>97.4</v>
      </c>
      <c r="N79" s="78">
        <v>123.1</v>
      </c>
      <c r="O79" s="78">
        <v>143.4</v>
      </c>
      <c r="P79" s="78">
        <v>182.5</v>
      </c>
      <c r="Q79" s="78">
        <v>234.7</v>
      </c>
      <c r="R79" s="78">
        <v>288.60000000000002</v>
      </c>
      <c r="S79" s="78">
        <v>338.8</v>
      </c>
      <c r="T79" s="78">
        <v>391.6</v>
      </c>
      <c r="U79" s="78">
        <v>446.1</v>
      </c>
      <c r="V79" s="78">
        <v>500.8</v>
      </c>
      <c r="W79" s="78">
        <v>575.6</v>
      </c>
      <c r="X79" s="78">
        <v>638.5</v>
      </c>
      <c r="Y79" s="77">
        <v>718.1</v>
      </c>
      <c r="Z79" s="77">
        <v>797.6</v>
      </c>
      <c r="AA79" s="66">
        <v>868.1</v>
      </c>
      <c r="AB79" s="66">
        <v>967.5</v>
      </c>
      <c r="AC79" s="478">
        <v>1065.2</v>
      </c>
      <c r="AD79" s="478">
        <v>1152</v>
      </c>
      <c r="AE79" s="812">
        <v>1237.5999999999999</v>
      </c>
      <c r="AF79" s="812">
        <v>1351.9</v>
      </c>
      <c r="AG79" s="812">
        <v>1437.7</v>
      </c>
      <c r="AH79" s="812">
        <v>1543.2</v>
      </c>
      <c r="AI79" s="812">
        <v>1641.3</v>
      </c>
      <c r="AJ79" s="17"/>
      <c r="AK79" s="53"/>
      <c r="AL79" s="2"/>
      <c r="AM79" s="2"/>
      <c r="AN79" s="2"/>
      <c r="AO79" s="2"/>
      <c r="AP79" s="2"/>
      <c r="AQ79" s="2"/>
      <c r="AR79" s="2"/>
      <c r="AS79" s="2"/>
      <c r="AT79" s="2"/>
      <c r="AU79" s="2"/>
      <c r="AV79" s="2"/>
      <c r="AW79" s="2"/>
      <c r="AX79" s="2"/>
      <c r="AY79" s="2"/>
      <c r="AZ79" s="2"/>
      <c r="BA79" s="2"/>
      <c r="BB79" s="2"/>
      <c r="BC79" s="2"/>
      <c r="BD79" s="2"/>
      <c r="BE79" s="2"/>
      <c r="BF79" s="2"/>
      <c r="BG79" s="2"/>
      <c r="BH79" s="2"/>
    </row>
    <row r="80" spans="1:60" s="4" customFormat="1" x14ac:dyDescent="0.2">
      <c r="A80" s="285" t="s">
        <v>232</v>
      </c>
      <c r="B80" s="34" t="s">
        <v>42</v>
      </c>
      <c r="C80" s="79" t="s">
        <v>2</v>
      </c>
      <c r="D80" s="79" t="s">
        <v>2</v>
      </c>
      <c r="E80" s="79" t="s">
        <v>2</v>
      </c>
      <c r="F80" s="79" t="s">
        <v>2</v>
      </c>
      <c r="G80" s="79" t="s">
        <v>2</v>
      </c>
      <c r="H80" s="79" t="s">
        <v>2</v>
      </c>
      <c r="I80" s="79" t="s">
        <v>2</v>
      </c>
      <c r="J80" s="79" t="s">
        <v>2</v>
      </c>
      <c r="K80" s="79" t="s">
        <v>2</v>
      </c>
      <c r="L80" s="79" t="s">
        <v>2</v>
      </c>
      <c r="M80" s="79" t="s">
        <v>2</v>
      </c>
      <c r="N80" s="79" t="s">
        <v>2</v>
      </c>
      <c r="O80" s="79" t="s">
        <v>2</v>
      </c>
      <c r="P80" s="79" t="s">
        <v>2</v>
      </c>
      <c r="Q80" s="78" t="s">
        <v>0</v>
      </c>
      <c r="R80" s="78" t="s">
        <v>0</v>
      </c>
      <c r="S80" s="78" t="s">
        <v>0</v>
      </c>
      <c r="T80" s="78">
        <v>102.7</v>
      </c>
      <c r="U80" s="78">
        <v>124.2</v>
      </c>
      <c r="V80" s="78">
        <v>132.6</v>
      </c>
      <c r="W80" s="78">
        <v>138.19999999999999</v>
      </c>
      <c r="X80" s="78">
        <v>144.6</v>
      </c>
      <c r="Y80" s="77">
        <v>135.9</v>
      </c>
      <c r="Z80" s="78">
        <v>81.900000000000006</v>
      </c>
      <c r="AA80" s="66">
        <v>77.7</v>
      </c>
      <c r="AB80" s="66">
        <v>73.2</v>
      </c>
      <c r="AC80" s="479">
        <v>71.099999999999994</v>
      </c>
      <c r="AD80" s="479">
        <v>65.2</v>
      </c>
      <c r="AE80" s="813">
        <v>60.6</v>
      </c>
      <c r="AF80" s="813">
        <v>55.9</v>
      </c>
      <c r="AG80" s="813">
        <v>51.1</v>
      </c>
      <c r="AH80" s="813">
        <v>46.2</v>
      </c>
      <c r="AI80" s="813">
        <v>41.5</v>
      </c>
      <c r="AJ80" s="17"/>
      <c r="AK80" s="17"/>
      <c r="AL80" s="2"/>
      <c r="AM80" s="2"/>
      <c r="AN80" s="2"/>
      <c r="AO80" s="2"/>
      <c r="AP80" s="2"/>
      <c r="AQ80" s="2"/>
      <c r="AR80" s="2"/>
      <c r="AS80" s="2"/>
      <c r="AT80" s="2"/>
      <c r="AU80" s="2"/>
      <c r="AV80" s="2"/>
      <c r="AW80" s="2"/>
      <c r="AX80" s="2"/>
      <c r="AY80" s="2"/>
      <c r="AZ80" s="2"/>
      <c r="BA80" s="2"/>
      <c r="BB80" s="2"/>
      <c r="BC80" s="2"/>
      <c r="BD80" s="2"/>
      <c r="BE80" s="2"/>
      <c r="BF80" s="2"/>
      <c r="BG80" s="2"/>
      <c r="BH80" s="2"/>
    </row>
    <row r="81" spans="1:60" s="4" customFormat="1" ht="15" customHeight="1" x14ac:dyDescent="0.2">
      <c r="A81" s="642" t="s">
        <v>43</v>
      </c>
      <c r="B81" s="28" t="s">
        <v>43</v>
      </c>
      <c r="C81" s="78" t="s">
        <v>0</v>
      </c>
      <c r="D81" s="78" t="s">
        <v>0</v>
      </c>
      <c r="E81" s="78" t="s">
        <v>0</v>
      </c>
      <c r="F81" s="78" t="s">
        <v>0</v>
      </c>
      <c r="G81" s="78" t="s">
        <v>0</v>
      </c>
      <c r="H81" s="78" t="s">
        <v>0</v>
      </c>
      <c r="I81" s="78" t="s">
        <v>0</v>
      </c>
      <c r="J81" s="78" t="s">
        <v>0</v>
      </c>
      <c r="K81" s="78" t="s">
        <v>0</v>
      </c>
      <c r="L81" s="78" t="s">
        <v>0</v>
      </c>
      <c r="M81" s="78" t="s">
        <v>0</v>
      </c>
      <c r="N81" s="78" t="s">
        <v>0</v>
      </c>
      <c r="O81" s="78" t="s">
        <v>0</v>
      </c>
      <c r="P81" s="78" t="s">
        <v>0</v>
      </c>
      <c r="Q81" s="78" t="s">
        <v>0</v>
      </c>
      <c r="R81" s="78" t="s">
        <v>0</v>
      </c>
      <c r="S81" s="78" t="s">
        <v>0</v>
      </c>
      <c r="T81" s="78">
        <v>17.100000000000001</v>
      </c>
      <c r="U81" s="78">
        <v>23.2</v>
      </c>
      <c r="V81" s="78">
        <v>29</v>
      </c>
      <c r="W81" s="78">
        <v>31.9</v>
      </c>
      <c r="X81" s="85">
        <v>43.1</v>
      </c>
      <c r="Y81" s="77">
        <v>40.5</v>
      </c>
      <c r="Z81" s="78">
        <v>43.7</v>
      </c>
      <c r="AA81" s="66">
        <v>71</v>
      </c>
      <c r="AB81" s="66">
        <v>84</v>
      </c>
      <c r="AC81" s="488">
        <v>68.2</v>
      </c>
      <c r="AD81" s="488">
        <v>74.400000000000006</v>
      </c>
      <c r="AE81" s="817">
        <v>96.7</v>
      </c>
      <c r="AF81" s="817">
        <v>105.7</v>
      </c>
      <c r="AG81" s="817">
        <v>118.3</v>
      </c>
      <c r="AH81" s="817">
        <v>133.9</v>
      </c>
      <c r="AI81" s="817">
        <v>156.69999999999999</v>
      </c>
      <c r="AJ81" s="17"/>
      <c r="AK81" s="17"/>
      <c r="AL81" s="2"/>
      <c r="AM81" s="2"/>
      <c r="AN81" s="2"/>
      <c r="AO81" s="2"/>
      <c r="AP81" s="2"/>
      <c r="AQ81" s="2"/>
      <c r="AR81" s="2"/>
      <c r="AS81" s="2"/>
      <c r="AT81" s="2"/>
      <c r="AU81" s="2"/>
      <c r="AV81" s="2"/>
      <c r="AW81" s="2"/>
      <c r="AX81" s="2"/>
      <c r="AY81" s="2"/>
      <c r="AZ81" s="2"/>
      <c r="BA81" s="2"/>
      <c r="BB81" s="2"/>
      <c r="BC81" s="2"/>
      <c r="BD81" s="2"/>
      <c r="BE81" s="2"/>
      <c r="BF81" s="2"/>
      <c r="BG81" s="2"/>
      <c r="BH81" s="2"/>
    </row>
    <row r="82" spans="1:60" s="4" customFormat="1" ht="15" customHeight="1" x14ac:dyDescent="0.2">
      <c r="A82" s="485" t="s">
        <v>233</v>
      </c>
      <c r="B82" s="470"/>
      <c r="C82" s="79" t="s">
        <v>2</v>
      </c>
      <c r="D82" s="79" t="s">
        <v>2</v>
      </c>
      <c r="E82" s="79" t="s">
        <v>2</v>
      </c>
      <c r="F82" s="79" t="s">
        <v>2</v>
      </c>
      <c r="G82" s="79" t="s">
        <v>2</v>
      </c>
      <c r="H82" s="79" t="s">
        <v>2</v>
      </c>
      <c r="I82" s="79" t="s">
        <v>2</v>
      </c>
      <c r="J82" s="79" t="s">
        <v>2</v>
      </c>
      <c r="K82" s="79" t="s">
        <v>2</v>
      </c>
      <c r="L82" s="79" t="s">
        <v>2</v>
      </c>
      <c r="M82" s="81" t="s">
        <v>0</v>
      </c>
      <c r="N82" s="81" t="s">
        <v>0</v>
      </c>
      <c r="O82" s="81" t="s">
        <v>0</v>
      </c>
      <c r="P82" s="81" t="s">
        <v>0</v>
      </c>
      <c r="Q82" s="81" t="s">
        <v>0</v>
      </c>
      <c r="R82" s="81" t="s">
        <v>0</v>
      </c>
      <c r="S82" s="81" t="s">
        <v>0</v>
      </c>
      <c r="T82" s="81" t="s">
        <v>0</v>
      </c>
      <c r="U82" s="81" t="s">
        <v>0</v>
      </c>
      <c r="V82" s="81" t="s">
        <v>0</v>
      </c>
      <c r="W82" s="81" t="s">
        <v>0</v>
      </c>
      <c r="X82" s="81" t="s">
        <v>0</v>
      </c>
      <c r="Y82" s="81" t="s">
        <v>0</v>
      </c>
      <c r="Z82" s="78" t="s">
        <v>0</v>
      </c>
      <c r="AA82" s="78" t="s">
        <v>0</v>
      </c>
      <c r="AB82" s="78" t="s">
        <v>0</v>
      </c>
      <c r="AC82" s="78" t="s">
        <v>0</v>
      </c>
      <c r="AD82" s="78" t="s">
        <v>0</v>
      </c>
      <c r="AE82" s="808" t="s">
        <v>0</v>
      </c>
      <c r="AF82" s="808">
        <v>0.3</v>
      </c>
      <c r="AG82" s="808">
        <v>0.6</v>
      </c>
      <c r="AH82" s="808">
        <v>1.2</v>
      </c>
      <c r="AI82" s="808">
        <v>1.1000000000000001</v>
      </c>
      <c r="AJ82" s="17"/>
      <c r="AK82" s="17"/>
      <c r="AL82" s="2"/>
      <c r="AM82" s="2"/>
      <c r="AN82" s="2"/>
      <c r="AO82" s="2"/>
      <c r="AP82" s="2"/>
      <c r="AQ82" s="2"/>
      <c r="AR82" s="2"/>
      <c r="AS82" s="2"/>
      <c r="AT82" s="2"/>
      <c r="AU82" s="2"/>
      <c r="AV82" s="2"/>
      <c r="AW82" s="2"/>
      <c r="AX82" s="2"/>
      <c r="AY82" s="2"/>
      <c r="AZ82" s="2"/>
      <c r="BA82" s="2"/>
      <c r="BB82" s="2"/>
      <c r="BC82" s="2"/>
      <c r="BD82" s="2"/>
      <c r="BE82" s="2"/>
      <c r="BF82" s="2"/>
      <c r="BG82" s="2"/>
      <c r="BH82" s="2"/>
    </row>
    <row r="83" spans="1:60" s="4" customFormat="1" x14ac:dyDescent="0.2">
      <c r="A83" s="56"/>
      <c r="B83" s="56"/>
      <c r="C83" s="78"/>
      <c r="D83" s="78"/>
      <c r="E83" s="78"/>
      <c r="F83" s="78"/>
      <c r="G83" s="78"/>
      <c r="H83" s="78"/>
      <c r="I83" s="78"/>
      <c r="J83" s="78"/>
      <c r="K83" s="78"/>
      <c r="L83" s="78"/>
      <c r="M83" s="78"/>
      <c r="N83" s="78"/>
      <c r="O83" s="78"/>
      <c r="P83" s="80"/>
      <c r="Q83" s="80"/>
      <c r="R83" s="80"/>
      <c r="S83" s="80"/>
      <c r="T83" s="80"/>
      <c r="U83" s="80"/>
      <c r="V83" s="80"/>
      <c r="W83" s="80"/>
      <c r="X83" s="80"/>
      <c r="Y83" s="80"/>
      <c r="Z83" s="80"/>
      <c r="AA83" s="443"/>
      <c r="AB83" s="443"/>
      <c r="AC83" s="443"/>
      <c r="AD83" s="443"/>
      <c r="AE83" s="811"/>
      <c r="AF83" s="811"/>
      <c r="AG83" s="811"/>
      <c r="AH83" s="811"/>
      <c r="AI83" s="811"/>
      <c r="AJ83" s="17"/>
      <c r="AK83" s="17"/>
      <c r="AL83" s="2"/>
      <c r="AM83" s="2"/>
      <c r="AN83" s="2"/>
      <c r="AO83" s="2"/>
      <c r="AP83" s="2"/>
      <c r="AQ83" s="2"/>
      <c r="AR83" s="2"/>
      <c r="AS83" s="2"/>
      <c r="AT83" s="2"/>
      <c r="AU83" s="2"/>
      <c r="AV83" s="2"/>
      <c r="AW83" s="2"/>
      <c r="AX83" s="2"/>
      <c r="AY83" s="2"/>
      <c r="AZ83" s="2"/>
      <c r="BA83" s="2"/>
      <c r="BB83" s="2"/>
      <c r="BC83" s="2"/>
      <c r="BD83" s="2"/>
      <c r="BE83" s="2"/>
      <c r="BF83" s="2"/>
      <c r="BG83" s="2"/>
      <c r="BH83" s="2"/>
    </row>
    <row r="84" spans="1:60" s="4" customFormat="1" x14ac:dyDescent="0.2">
      <c r="A84" s="186" t="s">
        <v>44</v>
      </c>
      <c r="B84" s="186" t="s">
        <v>44</v>
      </c>
      <c r="C84" s="81" t="s">
        <v>0</v>
      </c>
      <c r="D84" s="81" t="s">
        <v>0</v>
      </c>
      <c r="E84" s="81" t="s">
        <v>0</v>
      </c>
      <c r="F84" s="81" t="s">
        <v>0</v>
      </c>
      <c r="G84" s="81" t="s">
        <v>0</v>
      </c>
      <c r="H84" s="81" t="s">
        <v>0</v>
      </c>
      <c r="I84" s="81" t="s">
        <v>0</v>
      </c>
      <c r="J84" s="81" t="s">
        <v>0</v>
      </c>
      <c r="K84" s="81" t="s">
        <v>0</v>
      </c>
      <c r="L84" s="81" t="s">
        <v>0</v>
      </c>
      <c r="M84" s="81" t="s">
        <v>0</v>
      </c>
      <c r="N84" s="81" t="s">
        <v>0</v>
      </c>
      <c r="O84" s="81" t="s">
        <v>0</v>
      </c>
      <c r="P84" s="81" t="s">
        <v>0</v>
      </c>
      <c r="Q84" s="81" t="s">
        <v>0</v>
      </c>
      <c r="R84" s="81" t="s">
        <v>0</v>
      </c>
      <c r="S84" s="81" t="s">
        <v>0</v>
      </c>
      <c r="T84" s="84">
        <v>506.7</v>
      </c>
      <c r="U84" s="84">
        <v>571.20000000000005</v>
      </c>
      <c r="V84" s="481">
        <v>621.65649403162377</v>
      </c>
      <c r="W84" s="481">
        <v>696.19158620005521</v>
      </c>
      <c r="X84" s="481">
        <v>772.3245549843798</v>
      </c>
      <c r="Y84" s="481">
        <v>846.75717887944506</v>
      </c>
      <c r="Z84" s="481">
        <v>927.00423499999999</v>
      </c>
      <c r="AA84" s="481">
        <v>1021.9</v>
      </c>
      <c r="AB84" s="481">
        <v>1130.0999999999999</v>
      </c>
      <c r="AC84" s="481">
        <v>1204.7</v>
      </c>
      <c r="AD84" s="481">
        <v>1290.0999999999999</v>
      </c>
      <c r="AE84" s="814">
        <v>1390.5</v>
      </c>
      <c r="AF84" s="814">
        <v>1504.2</v>
      </c>
      <c r="AG84" s="814">
        <v>1591.9</v>
      </c>
      <c r="AH84" s="814">
        <v>1703.1</v>
      </c>
      <c r="AI84" s="814">
        <v>1815.5</v>
      </c>
      <c r="AJ84" s="17"/>
      <c r="AK84" s="17"/>
      <c r="AL84" s="2"/>
      <c r="AM84" s="2"/>
      <c r="AN84" s="2"/>
      <c r="AO84" s="2"/>
      <c r="AP84" s="2"/>
      <c r="AQ84" s="2"/>
      <c r="AR84" s="2"/>
      <c r="AS84" s="2"/>
      <c r="AT84" s="2"/>
      <c r="AU84" s="2"/>
      <c r="AV84" s="2"/>
      <c r="AW84" s="2"/>
      <c r="AX84" s="2"/>
      <c r="AY84" s="2"/>
      <c r="AZ84" s="2"/>
      <c r="BA84" s="2"/>
      <c r="BB84" s="2"/>
      <c r="BC84" s="2"/>
      <c r="BD84" s="2"/>
      <c r="BE84" s="2"/>
      <c r="BF84" s="2"/>
      <c r="BG84" s="2"/>
      <c r="BH84" s="2"/>
    </row>
    <row r="85" spans="1:60" s="4" customFormat="1" x14ac:dyDescent="0.2">
      <c r="A85" s="643" t="s">
        <v>40</v>
      </c>
      <c r="B85" s="196" t="s">
        <v>40</v>
      </c>
      <c r="C85" s="81" t="s">
        <v>0</v>
      </c>
      <c r="D85" s="81" t="s">
        <v>0</v>
      </c>
      <c r="E85" s="81" t="s">
        <v>0</v>
      </c>
      <c r="F85" s="81" t="s">
        <v>0</v>
      </c>
      <c r="G85" s="81" t="s">
        <v>0</v>
      </c>
      <c r="H85" s="81" t="s">
        <v>0</v>
      </c>
      <c r="I85" s="81" t="s">
        <v>0</v>
      </c>
      <c r="J85" s="81" t="s">
        <v>0</v>
      </c>
      <c r="K85" s="81" t="s">
        <v>0</v>
      </c>
      <c r="L85" s="81" t="s">
        <v>0</v>
      </c>
      <c r="M85" s="81" t="s">
        <v>0</v>
      </c>
      <c r="N85" s="81" t="s">
        <v>0</v>
      </c>
      <c r="O85" s="81" t="s">
        <v>0</v>
      </c>
      <c r="P85" s="81" t="s">
        <v>0</v>
      </c>
      <c r="Q85" s="81" t="s">
        <v>0</v>
      </c>
      <c r="R85" s="81" t="s">
        <v>0</v>
      </c>
      <c r="S85" s="81" t="s">
        <v>0</v>
      </c>
      <c r="T85" s="82">
        <v>103.3</v>
      </c>
      <c r="U85" s="82">
        <v>107.7</v>
      </c>
      <c r="V85" s="481">
        <v>102.10590332645225</v>
      </c>
      <c r="W85" s="481">
        <v>100.29768302345225</v>
      </c>
      <c r="X85" s="481">
        <v>99.213029229449205</v>
      </c>
      <c r="Y85" s="481">
        <v>98.803984465919996</v>
      </c>
      <c r="Z85" s="488">
        <v>98.1</v>
      </c>
      <c r="AA85" s="477">
        <v>93.3</v>
      </c>
      <c r="AB85" s="488">
        <v>92.1</v>
      </c>
      <c r="AC85" s="488">
        <v>86.4</v>
      </c>
      <c r="AD85" s="488">
        <v>80.7</v>
      </c>
      <c r="AE85" s="817">
        <v>76.3</v>
      </c>
      <c r="AF85" s="817">
        <v>70.900000000000006</v>
      </c>
      <c r="AG85" s="817">
        <v>64.8</v>
      </c>
      <c r="AH85" s="817">
        <v>59.4</v>
      </c>
      <c r="AI85" s="817">
        <v>54.3</v>
      </c>
      <c r="AJ85" s="17"/>
      <c r="AK85" s="17"/>
      <c r="AL85" s="2"/>
      <c r="AM85" s="2"/>
      <c r="AN85" s="2"/>
      <c r="AO85" s="2"/>
      <c r="AP85" s="2"/>
      <c r="AQ85" s="2"/>
      <c r="AR85" s="2"/>
      <c r="AS85" s="2"/>
      <c r="AT85" s="2"/>
      <c r="AU85" s="2"/>
      <c r="AV85" s="2"/>
      <c r="AW85" s="2"/>
      <c r="AX85" s="2"/>
      <c r="AY85" s="2"/>
      <c r="AZ85" s="2"/>
      <c r="BA85" s="2"/>
      <c r="BB85" s="2"/>
      <c r="BC85" s="2"/>
      <c r="BD85" s="2"/>
      <c r="BE85" s="2"/>
      <c r="BF85" s="2"/>
      <c r="BG85" s="2"/>
      <c r="BH85" s="2"/>
    </row>
    <row r="86" spans="1:60" s="4" customFormat="1" x14ac:dyDescent="0.2">
      <c r="A86" s="557" t="s">
        <v>45</v>
      </c>
      <c r="B86" s="52" t="s">
        <v>45</v>
      </c>
      <c r="C86" s="78" t="s">
        <v>0</v>
      </c>
      <c r="D86" s="78" t="s">
        <v>0</v>
      </c>
      <c r="E86" s="78" t="s">
        <v>0</v>
      </c>
      <c r="F86" s="78" t="s">
        <v>0</v>
      </c>
      <c r="G86" s="78" t="s">
        <v>0</v>
      </c>
      <c r="H86" s="78" t="s">
        <v>0</v>
      </c>
      <c r="I86" s="78" t="s">
        <v>0</v>
      </c>
      <c r="J86" s="78" t="s">
        <v>0</v>
      </c>
      <c r="K86" s="78" t="s">
        <v>0</v>
      </c>
      <c r="L86" s="78" t="s">
        <v>0</v>
      </c>
      <c r="M86" s="78" t="s">
        <v>0</v>
      </c>
      <c r="N86" s="78" t="s">
        <v>0</v>
      </c>
      <c r="O86" s="77">
        <v>85.9</v>
      </c>
      <c r="P86" s="77">
        <v>95.2</v>
      </c>
      <c r="Q86" s="77">
        <v>100.9</v>
      </c>
      <c r="R86" s="77">
        <v>103.2</v>
      </c>
      <c r="S86" s="77">
        <v>102.3</v>
      </c>
      <c r="T86" s="77">
        <v>98.6</v>
      </c>
      <c r="U86" s="77">
        <v>102</v>
      </c>
      <c r="V86" s="483">
        <v>96.596417595936344</v>
      </c>
      <c r="W86" s="483">
        <v>95.579364470812322</v>
      </c>
      <c r="X86" s="483">
        <v>93.233885676741124</v>
      </c>
      <c r="Y86" s="483">
        <v>91.700313064928366</v>
      </c>
      <c r="Z86" s="478">
        <v>88.7</v>
      </c>
      <c r="AA86" s="478">
        <v>86.7</v>
      </c>
      <c r="AB86" s="478">
        <v>84.5</v>
      </c>
      <c r="AC86" s="478">
        <v>78.900000000000006</v>
      </c>
      <c r="AD86" s="478">
        <v>74.599999999999994</v>
      </c>
      <c r="AE86" s="812">
        <v>70.5</v>
      </c>
      <c r="AF86" s="812">
        <v>65.3</v>
      </c>
      <c r="AG86" s="812">
        <v>59.5</v>
      </c>
      <c r="AH86" s="812">
        <v>54.4</v>
      </c>
      <c r="AI86" s="812">
        <v>49.7</v>
      </c>
      <c r="AJ86" s="8"/>
      <c r="AK86" s="8"/>
      <c r="AL86" s="2"/>
      <c r="AM86" s="2"/>
      <c r="AN86" s="2"/>
      <c r="AO86" s="2"/>
      <c r="AP86" s="2"/>
      <c r="AQ86" s="2"/>
      <c r="AR86" s="2"/>
      <c r="AS86" s="2"/>
      <c r="AT86" s="2"/>
      <c r="AU86" s="2"/>
      <c r="AV86" s="2"/>
      <c r="AW86" s="2"/>
      <c r="AX86" s="2"/>
      <c r="AY86" s="2"/>
      <c r="AZ86" s="2"/>
      <c r="BA86" s="2"/>
      <c r="BB86" s="2"/>
      <c r="BC86" s="2"/>
      <c r="BD86" s="2"/>
      <c r="BE86" s="2"/>
      <c r="BF86" s="2"/>
      <c r="BG86" s="2"/>
      <c r="BH86" s="2"/>
    </row>
    <row r="87" spans="1:60" s="4" customFormat="1" x14ac:dyDescent="0.2">
      <c r="A87" s="644" t="s">
        <v>169</v>
      </c>
      <c r="B87" s="52" t="s">
        <v>6</v>
      </c>
      <c r="C87" s="78" t="s">
        <v>0</v>
      </c>
      <c r="D87" s="78" t="s">
        <v>0</v>
      </c>
      <c r="E87" s="78" t="s">
        <v>0</v>
      </c>
      <c r="F87" s="78" t="s">
        <v>0</v>
      </c>
      <c r="G87" s="78" t="s">
        <v>0</v>
      </c>
      <c r="H87" s="78" t="s">
        <v>0</v>
      </c>
      <c r="I87" s="78" t="s">
        <v>0</v>
      </c>
      <c r="J87" s="78" t="s">
        <v>0</v>
      </c>
      <c r="K87" s="78" t="s">
        <v>0</v>
      </c>
      <c r="L87" s="78" t="s">
        <v>0</v>
      </c>
      <c r="M87" s="78" t="s">
        <v>0</v>
      </c>
      <c r="N87" s="78" t="s">
        <v>0</v>
      </c>
      <c r="O87" s="79">
        <v>0.3</v>
      </c>
      <c r="P87" s="79">
        <v>0.6</v>
      </c>
      <c r="Q87" s="79">
        <v>0.7</v>
      </c>
      <c r="R87" s="79">
        <v>0.8</v>
      </c>
      <c r="S87" s="79">
        <v>0.9</v>
      </c>
      <c r="T87" s="83">
        <v>1</v>
      </c>
      <c r="U87" s="83">
        <v>1.2</v>
      </c>
      <c r="V87" s="483">
        <v>1.0275027070636533</v>
      </c>
      <c r="W87" s="483">
        <v>1.3973355291876661</v>
      </c>
      <c r="X87" s="483">
        <v>1.12811432325887</v>
      </c>
      <c r="Y87" s="483">
        <v>0.8302949350716281</v>
      </c>
      <c r="Z87" s="478">
        <v>1.1000000000000001</v>
      </c>
      <c r="AA87" s="489">
        <v>0.9</v>
      </c>
      <c r="AB87" s="478">
        <v>0.8</v>
      </c>
      <c r="AC87" s="478">
        <v>0.7</v>
      </c>
      <c r="AD87" s="478">
        <v>0.7</v>
      </c>
      <c r="AE87" s="812">
        <v>0.6</v>
      </c>
      <c r="AF87" s="812">
        <v>0.6</v>
      </c>
      <c r="AG87" s="812">
        <v>0.6</v>
      </c>
      <c r="AH87" s="812">
        <v>0.5</v>
      </c>
      <c r="AI87" s="812">
        <v>0.4</v>
      </c>
      <c r="AJ87" s="57"/>
      <c r="AK87" s="57"/>
      <c r="AL87" s="2"/>
      <c r="AM87" s="2"/>
      <c r="AN87" s="2"/>
      <c r="AO87" s="2"/>
      <c r="AP87" s="2"/>
      <c r="AQ87" s="2"/>
      <c r="AR87" s="2"/>
      <c r="AS87" s="2"/>
      <c r="AT87" s="2"/>
      <c r="AU87" s="2"/>
      <c r="AV87" s="2"/>
      <c r="AW87" s="2"/>
      <c r="AX87" s="2"/>
      <c r="AY87" s="2"/>
      <c r="AZ87" s="2"/>
      <c r="BA87" s="2"/>
      <c r="BB87" s="2"/>
      <c r="BC87" s="2"/>
      <c r="BD87" s="2"/>
      <c r="BE87" s="2"/>
      <c r="BF87" s="2"/>
      <c r="BG87" s="2"/>
      <c r="BH87" s="2"/>
    </row>
    <row r="88" spans="1:60" s="4" customFormat="1" x14ac:dyDescent="0.2">
      <c r="A88" s="644" t="s">
        <v>46</v>
      </c>
      <c r="B88" s="52" t="s">
        <v>46</v>
      </c>
      <c r="C88" s="78" t="s">
        <v>0</v>
      </c>
      <c r="D88" s="78" t="s">
        <v>0</v>
      </c>
      <c r="E88" s="78" t="s">
        <v>0</v>
      </c>
      <c r="F88" s="78" t="s">
        <v>0</v>
      </c>
      <c r="G88" s="78" t="s">
        <v>0</v>
      </c>
      <c r="H88" s="78" t="s">
        <v>0</v>
      </c>
      <c r="I88" s="78" t="s">
        <v>0</v>
      </c>
      <c r="J88" s="78" t="s">
        <v>0</v>
      </c>
      <c r="K88" s="78" t="s">
        <v>0</v>
      </c>
      <c r="L88" s="78" t="s">
        <v>0</v>
      </c>
      <c r="M88" s="78" t="s">
        <v>0</v>
      </c>
      <c r="N88" s="78" t="s">
        <v>0</v>
      </c>
      <c r="O88" s="78" t="s">
        <v>0</v>
      </c>
      <c r="P88" s="78" t="s">
        <v>0</v>
      </c>
      <c r="Q88" s="78" t="s">
        <v>0</v>
      </c>
      <c r="R88" s="78" t="s">
        <v>0</v>
      </c>
      <c r="S88" s="78" t="s">
        <v>0</v>
      </c>
      <c r="T88" s="77">
        <v>3.8</v>
      </c>
      <c r="U88" s="77">
        <v>4.5</v>
      </c>
      <c r="V88" s="483">
        <v>4.4819830234522611</v>
      </c>
      <c r="W88" s="483">
        <v>3.3209830234522615</v>
      </c>
      <c r="X88" s="483">
        <v>4.8510292294492077</v>
      </c>
      <c r="Y88" s="483">
        <v>6.2733764659199993</v>
      </c>
      <c r="Z88" s="489">
        <v>8.4</v>
      </c>
      <c r="AA88" s="484">
        <v>5.6</v>
      </c>
      <c r="AB88" s="489">
        <v>6.8</v>
      </c>
      <c r="AC88" s="489">
        <v>6.7</v>
      </c>
      <c r="AD88" s="489">
        <v>5.4</v>
      </c>
      <c r="AE88" s="818">
        <v>5.2</v>
      </c>
      <c r="AF88" s="818">
        <v>5</v>
      </c>
      <c r="AG88" s="818">
        <v>4.8</v>
      </c>
      <c r="AH88" s="818">
        <v>4.5</v>
      </c>
      <c r="AI88" s="818">
        <v>4.0999999999999996</v>
      </c>
      <c r="AJ88" s="6"/>
      <c r="AK88" s="6"/>
      <c r="AL88" s="2"/>
      <c r="AM88" s="2"/>
      <c r="AN88" s="2"/>
      <c r="AO88" s="2"/>
      <c r="AP88" s="2"/>
      <c r="AQ88" s="2"/>
      <c r="AR88" s="2"/>
      <c r="AS88" s="2"/>
      <c r="AT88" s="2"/>
      <c r="AU88" s="2"/>
      <c r="AV88" s="2"/>
      <c r="AW88" s="2"/>
      <c r="AX88" s="2"/>
      <c r="AY88" s="2"/>
      <c r="AZ88" s="2"/>
      <c r="BA88" s="2"/>
      <c r="BB88" s="2"/>
      <c r="BC88" s="2"/>
      <c r="BD88" s="2"/>
      <c r="BE88" s="2"/>
      <c r="BF88" s="2"/>
      <c r="BG88" s="2"/>
      <c r="BH88" s="2"/>
    </row>
    <row r="89" spans="1:60" s="4" customFormat="1" ht="15" x14ac:dyDescent="0.2">
      <c r="A89" s="546" t="s">
        <v>357</v>
      </c>
      <c r="B89" s="52"/>
      <c r="C89" s="79" t="s">
        <v>2</v>
      </c>
      <c r="D89" s="79" t="s">
        <v>2</v>
      </c>
      <c r="E89" s="79" t="s">
        <v>2</v>
      </c>
      <c r="F89" s="79" t="s">
        <v>2</v>
      </c>
      <c r="G89" s="79" t="s">
        <v>2</v>
      </c>
      <c r="H89" s="79" t="s">
        <v>2</v>
      </c>
      <c r="I89" s="79" t="s">
        <v>2</v>
      </c>
      <c r="J89" s="79" t="s">
        <v>2</v>
      </c>
      <c r="K89" s="79" t="s">
        <v>2</v>
      </c>
      <c r="L89" s="79" t="s">
        <v>2</v>
      </c>
      <c r="M89" s="79" t="s">
        <v>2</v>
      </c>
      <c r="N89" s="79" t="s">
        <v>2</v>
      </c>
      <c r="O89" s="79" t="s">
        <v>2</v>
      </c>
      <c r="P89" s="79" t="s">
        <v>2</v>
      </c>
      <c r="Q89" s="79" t="s">
        <v>2</v>
      </c>
      <c r="R89" s="79" t="s">
        <v>2</v>
      </c>
      <c r="S89" s="79" t="s">
        <v>2</v>
      </c>
      <c r="T89" s="79" t="s">
        <v>2</v>
      </c>
      <c r="U89" s="79" t="s">
        <v>2</v>
      </c>
      <c r="V89" s="79" t="s">
        <v>2</v>
      </c>
      <c r="W89" s="79" t="s">
        <v>2</v>
      </c>
      <c r="X89" s="79" t="s">
        <v>2</v>
      </c>
      <c r="Y89" s="79" t="s">
        <v>2</v>
      </c>
      <c r="Z89" s="79" t="s">
        <v>2</v>
      </c>
      <c r="AA89" s="79" t="s">
        <v>2</v>
      </c>
      <c r="AB89" s="79" t="s">
        <v>2</v>
      </c>
      <c r="AC89" s="79" t="s">
        <v>2</v>
      </c>
      <c r="AD89" s="79" t="s">
        <v>2</v>
      </c>
      <c r="AE89" s="809" t="s">
        <v>2</v>
      </c>
      <c r="AF89" s="809" t="s">
        <v>0</v>
      </c>
      <c r="AG89" s="809">
        <v>0</v>
      </c>
      <c r="AH89" s="809">
        <v>4.9000000000000002E-2</v>
      </c>
      <c r="AI89" s="809">
        <v>4.4999999999999998E-2</v>
      </c>
      <c r="AJ89" s="18"/>
      <c r="AK89" s="6"/>
      <c r="AL89" s="2"/>
      <c r="AM89" s="2"/>
      <c r="AN89" s="2"/>
      <c r="AO89" s="2"/>
      <c r="AP89" s="2"/>
      <c r="AQ89" s="2"/>
      <c r="AR89" s="2"/>
      <c r="AS89" s="2"/>
      <c r="AT89" s="2"/>
      <c r="AU89" s="2"/>
      <c r="AV89" s="2"/>
      <c r="AW89" s="2"/>
      <c r="AX89" s="2"/>
      <c r="AY89" s="2"/>
      <c r="AZ89" s="2"/>
      <c r="BA89" s="2"/>
      <c r="BB89" s="2"/>
      <c r="BC89" s="2"/>
      <c r="BD89" s="2"/>
      <c r="BE89" s="2"/>
      <c r="BF89" s="2"/>
      <c r="BG89" s="2"/>
      <c r="BH89" s="2"/>
    </row>
    <row r="90" spans="1:60" s="4" customFormat="1" x14ac:dyDescent="0.2">
      <c r="A90" s="559"/>
      <c r="C90" s="77"/>
      <c r="D90" s="77"/>
      <c r="E90" s="77"/>
      <c r="F90" s="77"/>
      <c r="G90" s="77"/>
      <c r="H90" s="77"/>
      <c r="I90" s="77"/>
      <c r="J90" s="77"/>
      <c r="K90" s="77"/>
      <c r="L90" s="77"/>
      <c r="M90" s="77"/>
      <c r="N90" s="77"/>
      <c r="O90" s="77"/>
      <c r="P90" s="77"/>
      <c r="Q90" s="77"/>
      <c r="R90" s="77"/>
      <c r="S90" s="77"/>
      <c r="T90" s="77"/>
      <c r="U90" s="77"/>
      <c r="V90" s="77"/>
      <c r="W90" s="77"/>
      <c r="X90" s="77"/>
      <c r="Y90" s="77"/>
      <c r="Z90" s="77"/>
      <c r="AA90" s="66"/>
      <c r="AB90" s="444"/>
      <c r="AC90" s="444"/>
      <c r="AD90" s="66"/>
      <c r="AE90" s="807"/>
      <c r="AF90" s="807"/>
      <c r="AG90" s="807"/>
      <c r="AH90" s="807"/>
      <c r="AI90" s="807"/>
      <c r="AJ90" s="11"/>
      <c r="AK90" s="11"/>
      <c r="AL90" s="2"/>
      <c r="AM90" s="2"/>
      <c r="AN90" s="2"/>
      <c r="AO90" s="2"/>
      <c r="AP90" s="2"/>
      <c r="AQ90" s="2"/>
      <c r="AR90" s="2"/>
      <c r="AS90" s="2"/>
      <c r="AT90" s="2"/>
      <c r="AU90" s="2"/>
      <c r="AV90" s="2"/>
      <c r="AW90" s="2"/>
      <c r="AX90" s="2"/>
      <c r="AY90" s="2"/>
      <c r="AZ90" s="2"/>
      <c r="BA90" s="2"/>
      <c r="BB90" s="2"/>
      <c r="BC90" s="2"/>
      <c r="BD90" s="2"/>
      <c r="BE90" s="2"/>
      <c r="BF90" s="2"/>
      <c r="BG90" s="2"/>
      <c r="BH90" s="2"/>
    </row>
    <row r="91" spans="1:60" s="4" customFormat="1" x14ac:dyDescent="0.2">
      <c r="A91" s="558" t="s">
        <v>47</v>
      </c>
      <c r="B91" s="184" t="s">
        <v>47</v>
      </c>
      <c r="C91" s="81" t="s">
        <v>0</v>
      </c>
      <c r="D91" s="81" t="s">
        <v>0</v>
      </c>
      <c r="E91" s="81" t="s">
        <v>0</v>
      </c>
      <c r="F91" s="81" t="s">
        <v>0</v>
      </c>
      <c r="G91" s="81" t="s">
        <v>0</v>
      </c>
      <c r="H91" s="81" t="s">
        <v>0</v>
      </c>
      <c r="I91" s="81" t="s">
        <v>0</v>
      </c>
      <c r="J91" s="81" t="s">
        <v>0</v>
      </c>
      <c r="K91" s="81" t="s">
        <v>0</v>
      </c>
      <c r="L91" s="81" t="s">
        <v>0</v>
      </c>
      <c r="M91" s="81" t="s">
        <v>0</v>
      </c>
      <c r="N91" s="81" t="s">
        <v>0</v>
      </c>
      <c r="O91" s="81" t="s">
        <v>0</v>
      </c>
      <c r="P91" s="81" t="s">
        <v>0</v>
      </c>
      <c r="Q91" s="81" t="s">
        <v>0</v>
      </c>
      <c r="R91" s="81" t="s">
        <v>0</v>
      </c>
      <c r="S91" s="81" t="s">
        <v>0</v>
      </c>
      <c r="T91" s="84">
        <v>403.4</v>
      </c>
      <c r="U91" s="84">
        <v>463.5</v>
      </c>
      <c r="V91" s="481">
        <v>519.55059070517154</v>
      </c>
      <c r="W91" s="481">
        <v>595.89390317660298</v>
      </c>
      <c r="X91" s="481">
        <v>673.11152575493054</v>
      </c>
      <c r="Y91" s="481">
        <v>747.95319441352501</v>
      </c>
      <c r="Z91" s="481">
        <v>829.1</v>
      </c>
      <c r="AA91" s="481">
        <v>928.5</v>
      </c>
      <c r="AB91" s="481">
        <v>1038</v>
      </c>
      <c r="AC91" s="481">
        <v>1118.3</v>
      </c>
      <c r="AD91" s="481">
        <v>1209.4000000000001</v>
      </c>
      <c r="AE91" s="814">
        <v>1314.2</v>
      </c>
      <c r="AF91" s="814">
        <v>1432.9</v>
      </c>
      <c r="AG91" s="814">
        <v>1526.5</v>
      </c>
      <c r="AH91" s="814">
        <v>1642.5</v>
      </c>
      <c r="AI91" s="814">
        <v>1760</v>
      </c>
      <c r="AJ91" s="17"/>
      <c r="AK91" s="17"/>
      <c r="AL91" s="2"/>
      <c r="AM91" s="2"/>
      <c r="AN91" s="2"/>
      <c r="AO91" s="2"/>
      <c r="AP91" s="2"/>
      <c r="AQ91" s="2"/>
      <c r="AR91" s="2"/>
      <c r="AS91" s="2"/>
      <c r="AT91" s="2"/>
      <c r="AU91" s="2"/>
      <c r="AV91" s="2"/>
      <c r="AW91" s="2"/>
      <c r="AX91" s="2"/>
      <c r="AY91" s="2"/>
      <c r="AZ91" s="2"/>
      <c r="BA91" s="2"/>
      <c r="BB91" s="2"/>
      <c r="BC91" s="2"/>
      <c r="BD91" s="2"/>
      <c r="BE91" s="2"/>
      <c r="BF91" s="2"/>
      <c r="BG91" s="2"/>
      <c r="BH91" s="2"/>
    </row>
    <row r="92" spans="1:60" s="4" customFormat="1" x14ac:dyDescent="0.2">
      <c r="A92" s="557" t="s">
        <v>235</v>
      </c>
      <c r="B92" s="52" t="s">
        <v>48</v>
      </c>
      <c r="C92" s="78" t="s">
        <v>0</v>
      </c>
      <c r="D92" s="78" t="s">
        <v>0</v>
      </c>
      <c r="E92" s="78" t="s">
        <v>0</v>
      </c>
      <c r="F92" s="78" t="s">
        <v>0</v>
      </c>
      <c r="G92" s="78" t="s">
        <v>0</v>
      </c>
      <c r="H92" s="78" t="s">
        <v>0</v>
      </c>
      <c r="I92" s="78" t="s">
        <v>0</v>
      </c>
      <c r="J92" s="78" t="s">
        <v>0</v>
      </c>
      <c r="K92" s="78" t="s">
        <v>0</v>
      </c>
      <c r="L92" s="78" t="s">
        <v>0</v>
      </c>
      <c r="M92" s="78" t="s">
        <v>0</v>
      </c>
      <c r="N92" s="78" t="s">
        <v>0</v>
      </c>
      <c r="O92" s="77">
        <v>103.8</v>
      </c>
      <c r="P92" s="77">
        <v>137.6</v>
      </c>
      <c r="Q92" s="77">
        <v>184.2</v>
      </c>
      <c r="R92" s="77">
        <v>234.8</v>
      </c>
      <c r="S92" s="77">
        <v>282.7</v>
      </c>
      <c r="T92" s="77">
        <v>342.5</v>
      </c>
      <c r="U92" s="77">
        <v>394.7</v>
      </c>
      <c r="V92" s="483">
        <v>451.70901458477942</v>
      </c>
      <c r="W92" s="483">
        <v>519.72932705621088</v>
      </c>
      <c r="X92" s="483">
        <v>588.42182898437977</v>
      </c>
      <c r="Y92" s="483">
        <v>654.10669444052508</v>
      </c>
      <c r="Z92" s="478">
        <v>728.7</v>
      </c>
      <c r="AA92" s="478">
        <v>809.4</v>
      </c>
      <c r="AB92" s="478">
        <v>903.1</v>
      </c>
      <c r="AC92" s="478">
        <v>966.1</v>
      </c>
      <c r="AD92" s="478">
        <v>1048.9000000000001</v>
      </c>
      <c r="AE92" s="812">
        <v>1137.0999999999999</v>
      </c>
      <c r="AF92" s="812">
        <v>1233.5999999999999</v>
      </c>
      <c r="AG92" s="812">
        <v>1307.0999999999999</v>
      </c>
      <c r="AH92" s="812">
        <v>1398.2</v>
      </c>
      <c r="AI92" s="812">
        <v>1476.5</v>
      </c>
      <c r="AJ92" s="17"/>
      <c r="AK92" s="17"/>
      <c r="AL92" s="2"/>
      <c r="AM92" s="2"/>
      <c r="AN92" s="2"/>
      <c r="AO92" s="2"/>
      <c r="AP92" s="2"/>
      <c r="AQ92" s="2"/>
      <c r="AR92" s="2"/>
      <c r="AS92" s="2"/>
      <c r="AT92" s="2"/>
      <c r="AU92" s="2"/>
      <c r="AV92" s="2"/>
      <c r="AW92" s="2"/>
      <c r="AX92" s="2"/>
      <c r="AY92" s="2"/>
      <c r="AZ92" s="2"/>
      <c r="BA92" s="2"/>
      <c r="BB92" s="2"/>
      <c r="BC92" s="2"/>
      <c r="BD92" s="2"/>
      <c r="BE92" s="2"/>
      <c r="BF92" s="2"/>
      <c r="BG92" s="2"/>
      <c r="BH92" s="2"/>
    </row>
    <row r="93" spans="1:60" s="4" customFormat="1" x14ac:dyDescent="0.2">
      <c r="A93" s="557" t="s">
        <v>236</v>
      </c>
      <c r="B93" s="52"/>
      <c r="C93" s="79" t="s">
        <v>2</v>
      </c>
      <c r="D93" s="79" t="s">
        <v>2</v>
      </c>
      <c r="E93" s="79" t="s">
        <v>2</v>
      </c>
      <c r="F93" s="79" t="s">
        <v>2</v>
      </c>
      <c r="G93" s="79" t="s">
        <v>2</v>
      </c>
      <c r="H93" s="79" t="s">
        <v>2</v>
      </c>
      <c r="I93" s="79" t="s">
        <v>2</v>
      </c>
      <c r="J93" s="79" t="s">
        <v>2</v>
      </c>
      <c r="K93" s="79" t="s">
        <v>2</v>
      </c>
      <c r="L93" s="79" t="s">
        <v>2</v>
      </c>
      <c r="M93" s="79" t="s">
        <v>2</v>
      </c>
      <c r="N93" s="79" t="s">
        <v>2</v>
      </c>
      <c r="O93" s="79" t="s">
        <v>2</v>
      </c>
      <c r="P93" s="79" t="s">
        <v>2</v>
      </c>
      <c r="Q93" s="79" t="s">
        <v>2</v>
      </c>
      <c r="R93" s="79" t="s">
        <v>2</v>
      </c>
      <c r="S93" s="79" t="s">
        <v>2</v>
      </c>
      <c r="T93" s="79" t="s">
        <v>2</v>
      </c>
      <c r="U93" s="79" t="s">
        <v>2</v>
      </c>
      <c r="V93" s="490" t="s">
        <v>2</v>
      </c>
      <c r="W93" s="490" t="s">
        <v>2</v>
      </c>
      <c r="X93" s="490" t="s">
        <v>2</v>
      </c>
      <c r="Y93" s="490" t="s">
        <v>2</v>
      </c>
      <c r="Z93" s="490" t="s">
        <v>2</v>
      </c>
      <c r="AA93" s="490" t="s">
        <v>2</v>
      </c>
      <c r="AB93" s="478">
        <v>0</v>
      </c>
      <c r="AC93" s="478">
        <v>0</v>
      </c>
      <c r="AD93" s="478">
        <v>0.1</v>
      </c>
      <c r="AE93" s="812">
        <v>0.2</v>
      </c>
      <c r="AF93" s="812">
        <v>0.2</v>
      </c>
      <c r="AG93" s="812">
        <v>0.2</v>
      </c>
      <c r="AH93" s="812">
        <v>0.2</v>
      </c>
      <c r="AI93" s="812">
        <v>0.2</v>
      </c>
      <c r="AJ93" s="17"/>
      <c r="AK93" s="17"/>
      <c r="AL93" s="2"/>
      <c r="AM93" s="2"/>
      <c r="AN93" s="2"/>
      <c r="AO93" s="2"/>
      <c r="AP93" s="2"/>
      <c r="AQ93" s="2"/>
      <c r="AR93" s="2"/>
      <c r="AS93" s="2"/>
      <c r="AT93" s="2"/>
      <c r="AU93" s="2"/>
      <c r="AV93" s="2"/>
      <c r="AW93" s="2"/>
      <c r="AX93" s="2"/>
      <c r="AY93" s="2"/>
      <c r="AZ93" s="2"/>
      <c r="BA93" s="2"/>
      <c r="BB93" s="2"/>
      <c r="BC93" s="2"/>
      <c r="BD93" s="2"/>
      <c r="BE93" s="2"/>
      <c r="BF93" s="2"/>
      <c r="BG93" s="2"/>
      <c r="BH93" s="2"/>
    </row>
    <row r="94" spans="1:60" s="4" customFormat="1" x14ac:dyDescent="0.2">
      <c r="A94" s="552" t="s">
        <v>237</v>
      </c>
      <c r="B94" s="52" t="s">
        <v>49</v>
      </c>
      <c r="C94" s="78" t="s">
        <v>0</v>
      </c>
      <c r="D94" s="78" t="s">
        <v>0</v>
      </c>
      <c r="E94" s="78" t="s">
        <v>0</v>
      </c>
      <c r="F94" s="78" t="s">
        <v>0</v>
      </c>
      <c r="G94" s="78" t="s">
        <v>0</v>
      </c>
      <c r="H94" s="78" t="s">
        <v>0</v>
      </c>
      <c r="I94" s="78" t="s">
        <v>0</v>
      </c>
      <c r="J94" s="78" t="s">
        <v>0</v>
      </c>
      <c r="K94" s="78" t="s">
        <v>0</v>
      </c>
      <c r="L94" s="78" t="s">
        <v>0</v>
      </c>
      <c r="M94" s="78" t="s">
        <v>0</v>
      </c>
      <c r="N94" s="78" t="s">
        <v>0</v>
      </c>
      <c r="O94" s="78" t="s">
        <v>0</v>
      </c>
      <c r="P94" s="78" t="s">
        <v>0</v>
      </c>
      <c r="Q94" s="78" t="s">
        <v>0</v>
      </c>
      <c r="R94" s="78" t="s">
        <v>0</v>
      </c>
      <c r="S94" s="78" t="s">
        <v>0</v>
      </c>
      <c r="T94" s="77">
        <v>1.3</v>
      </c>
      <c r="U94" s="77">
        <v>2</v>
      </c>
      <c r="V94" s="484">
        <v>2.9660000000000002</v>
      </c>
      <c r="W94" s="484">
        <v>3.823</v>
      </c>
      <c r="X94" s="484">
        <v>4.1441090000000003</v>
      </c>
      <c r="Y94" s="484">
        <v>4.8167870000000006</v>
      </c>
      <c r="Z94" s="478">
        <v>5.3</v>
      </c>
      <c r="AA94" s="478">
        <v>6.7</v>
      </c>
      <c r="AB94" s="478">
        <v>7.8</v>
      </c>
      <c r="AC94" s="478">
        <v>7.1</v>
      </c>
      <c r="AD94" s="478">
        <v>5.8</v>
      </c>
      <c r="AE94" s="812">
        <v>5.3</v>
      </c>
      <c r="AF94" s="812">
        <v>5.3</v>
      </c>
      <c r="AG94" s="812">
        <v>5.0999999999999996</v>
      </c>
      <c r="AH94" s="812">
        <v>5.0999999999999996</v>
      </c>
      <c r="AI94" s="812">
        <v>5</v>
      </c>
      <c r="AJ94" s="17"/>
      <c r="AK94" s="17"/>
      <c r="AL94" s="2"/>
      <c r="AM94" s="2"/>
      <c r="AN94" s="2"/>
      <c r="AO94" s="2"/>
      <c r="AP94" s="2"/>
      <c r="AQ94" s="2"/>
      <c r="AR94" s="2"/>
      <c r="AS94" s="2"/>
      <c r="AT94" s="2"/>
      <c r="AU94" s="2"/>
      <c r="AV94" s="2"/>
      <c r="AW94" s="2"/>
      <c r="AX94" s="2"/>
      <c r="AY94" s="2"/>
      <c r="AZ94" s="2"/>
      <c r="BA94" s="2"/>
      <c r="BB94" s="2"/>
      <c r="BC94" s="2"/>
      <c r="BD94" s="2"/>
      <c r="BE94" s="2"/>
      <c r="BF94" s="2"/>
      <c r="BG94" s="2"/>
      <c r="BH94" s="2"/>
    </row>
    <row r="95" spans="1:60" s="4" customFormat="1" x14ac:dyDescent="0.2">
      <c r="A95" s="552" t="s">
        <v>50</v>
      </c>
      <c r="B95" s="52" t="s">
        <v>50</v>
      </c>
      <c r="C95" s="78" t="s">
        <v>0</v>
      </c>
      <c r="D95" s="78" t="s">
        <v>0</v>
      </c>
      <c r="E95" s="78" t="s">
        <v>0</v>
      </c>
      <c r="F95" s="78" t="s">
        <v>0</v>
      </c>
      <c r="G95" s="78" t="s">
        <v>0</v>
      </c>
      <c r="H95" s="78" t="s">
        <v>0</v>
      </c>
      <c r="I95" s="78" t="s">
        <v>0</v>
      </c>
      <c r="J95" s="78" t="s">
        <v>0</v>
      </c>
      <c r="K95" s="78" t="s">
        <v>0</v>
      </c>
      <c r="L95" s="78" t="s">
        <v>0</v>
      </c>
      <c r="M95" s="78" t="s">
        <v>0</v>
      </c>
      <c r="N95" s="78" t="s">
        <v>0</v>
      </c>
      <c r="O95" s="78" t="s">
        <v>0</v>
      </c>
      <c r="P95" s="78" t="s">
        <v>0</v>
      </c>
      <c r="Q95" s="78" t="s">
        <v>0</v>
      </c>
      <c r="R95" s="78" t="s">
        <v>0</v>
      </c>
      <c r="S95" s="78" t="s">
        <v>0</v>
      </c>
      <c r="T95" s="77">
        <v>24.2</v>
      </c>
      <c r="U95" s="77">
        <v>29.7</v>
      </c>
      <c r="V95" s="484">
        <v>34.374576120392142</v>
      </c>
      <c r="W95" s="484">
        <v>41.912576120392146</v>
      </c>
      <c r="X95" s="484">
        <v>51.763587770550792</v>
      </c>
      <c r="Y95" s="484">
        <v>61.255712973000001</v>
      </c>
      <c r="Z95" s="478">
        <v>70.400000000000006</v>
      </c>
      <c r="AA95" s="478">
        <v>90.9</v>
      </c>
      <c r="AB95" s="478">
        <v>105.9</v>
      </c>
      <c r="AC95" s="478">
        <v>119.5</v>
      </c>
      <c r="AD95" s="478">
        <v>133.5</v>
      </c>
      <c r="AE95" s="812">
        <v>154.1</v>
      </c>
      <c r="AF95" s="812">
        <v>165.8</v>
      </c>
      <c r="AG95" s="812">
        <v>184.9</v>
      </c>
      <c r="AH95" s="812">
        <v>211</v>
      </c>
      <c r="AI95" s="812">
        <v>250.7</v>
      </c>
      <c r="AJ95" s="17"/>
      <c r="AK95" s="17"/>
      <c r="AL95" s="2"/>
      <c r="AM95" s="2"/>
      <c r="AN95" s="2"/>
      <c r="AO95" s="2"/>
      <c r="AP95" s="2"/>
      <c r="AQ95" s="2"/>
      <c r="AR95" s="2"/>
      <c r="AS95" s="2"/>
      <c r="AT95" s="2"/>
      <c r="AU95" s="2"/>
      <c r="AV95" s="2"/>
      <c r="AW95" s="2"/>
      <c r="AX95" s="2"/>
      <c r="AY95" s="2"/>
      <c r="AZ95" s="2"/>
      <c r="BA95" s="2"/>
      <c r="BB95" s="2"/>
      <c r="BC95" s="2"/>
      <c r="BD95" s="2"/>
      <c r="BE95" s="2"/>
      <c r="BF95" s="2"/>
      <c r="BG95" s="2"/>
      <c r="BH95" s="2"/>
    </row>
    <row r="96" spans="1:60" s="4" customFormat="1" ht="15" x14ac:dyDescent="0.2">
      <c r="A96" s="552" t="s">
        <v>238</v>
      </c>
      <c r="B96" s="52"/>
      <c r="C96" s="78" t="s">
        <v>0</v>
      </c>
      <c r="D96" s="78" t="s">
        <v>0</v>
      </c>
      <c r="E96" s="78" t="s">
        <v>0</v>
      </c>
      <c r="F96" s="78" t="s">
        <v>0</v>
      </c>
      <c r="G96" s="78" t="s">
        <v>0</v>
      </c>
      <c r="H96" s="77">
        <v>12.3</v>
      </c>
      <c r="I96" s="77">
        <v>16.600000000000001</v>
      </c>
      <c r="J96" s="77">
        <v>21.3</v>
      </c>
      <c r="K96" s="78">
        <v>24.8</v>
      </c>
      <c r="L96" s="78">
        <v>29.3</v>
      </c>
      <c r="M96" s="78">
        <v>32.5</v>
      </c>
      <c r="N96" s="78">
        <v>36.6</v>
      </c>
      <c r="O96" s="78">
        <v>35.6</v>
      </c>
      <c r="P96" s="78">
        <v>39.200000000000003</v>
      </c>
      <c r="Q96" s="78">
        <v>42.8</v>
      </c>
      <c r="R96" s="78">
        <v>43.8</v>
      </c>
      <c r="S96" s="78">
        <v>43.8</v>
      </c>
      <c r="T96" s="77">
        <v>35.4</v>
      </c>
      <c r="U96" s="77">
        <v>37.1</v>
      </c>
      <c r="V96" s="484">
        <v>30.501000000000001</v>
      </c>
      <c r="W96" s="484">
        <v>30.428999999999998</v>
      </c>
      <c r="X96" s="484">
        <v>28.782</v>
      </c>
      <c r="Y96" s="484">
        <v>27.774000000000001</v>
      </c>
      <c r="Z96" s="478">
        <v>24.504235000000001</v>
      </c>
      <c r="AA96" s="478">
        <v>21.6</v>
      </c>
      <c r="AB96" s="478">
        <v>21.1</v>
      </c>
      <c r="AC96" s="478">
        <v>24.8</v>
      </c>
      <c r="AD96" s="478">
        <v>20.3</v>
      </c>
      <c r="AE96" s="812">
        <v>16.7</v>
      </c>
      <c r="AF96" s="812">
        <v>22.4</v>
      </c>
      <c r="AG96" s="812">
        <v>24.5</v>
      </c>
      <c r="AH96" s="812">
        <v>23.1</v>
      </c>
      <c r="AI96" s="812">
        <v>23.3</v>
      </c>
      <c r="AJ96" s="17"/>
      <c r="AK96" s="17"/>
      <c r="AL96" s="2"/>
      <c r="AM96" s="2"/>
      <c r="AN96" s="2"/>
      <c r="AO96" s="2"/>
      <c r="AP96" s="2"/>
      <c r="AQ96" s="2"/>
      <c r="AR96" s="2"/>
      <c r="AS96" s="2"/>
      <c r="AT96" s="2"/>
      <c r="AU96" s="2"/>
      <c r="AV96" s="2"/>
      <c r="AW96" s="2"/>
      <c r="AX96" s="2"/>
      <c r="AY96" s="2"/>
      <c r="AZ96" s="2"/>
      <c r="BA96" s="2"/>
      <c r="BB96" s="2"/>
      <c r="BC96" s="2"/>
      <c r="BD96" s="2"/>
      <c r="BE96" s="2"/>
      <c r="BF96" s="2"/>
      <c r="BG96" s="2"/>
      <c r="BH96" s="2"/>
    </row>
    <row r="97" spans="1:60" s="4" customFormat="1" ht="15" x14ac:dyDescent="0.2">
      <c r="A97" s="539" t="s">
        <v>240</v>
      </c>
      <c r="B97" s="52"/>
      <c r="C97" s="78" t="s">
        <v>0</v>
      </c>
      <c r="D97" s="78" t="s">
        <v>0</v>
      </c>
      <c r="E97" s="78" t="s">
        <v>0</v>
      </c>
      <c r="F97" s="78" t="s">
        <v>0</v>
      </c>
      <c r="G97" s="78" t="s">
        <v>0</v>
      </c>
      <c r="H97" s="78" t="s">
        <v>0</v>
      </c>
      <c r="I97" s="78" t="s">
        <v>0</v>
      </c>
      <c r="J97" s="78" t="s">
        <v>0</v>
      </c>
      <c r="K97" s="78" t="s">
        <v>0</v>
      </c>
      <c r="L97" s="78" t="s">
        <v>0</v>
      </c>
      <c r="M97" s="78" t="s">
        <v>0</v>
      </c>
      <c r="N97" s="78" t="s">
        <v>0</v>
      </c>
      <c r="O97" s="78" t="s">
        <v>0</v>
      </c>
      <c r="P97" s="78" t="s">
        <v>0</v>
      </c>
      <c r="Q97" s="78" t="s">
        <v>0</v>
      </c>
      <c r="R97" s="78" t="s">
        <v>0</v>
      </c>
      <c r="S97" s="78" t="s">
        <v>0</v>
      </c>
      <c r="T97" s="78" t="s">
        <v>0</v>
      </c>
      <c r="U97" s="78" t="s">
        <v>0</v>
      </c>
      <c r="V97" s="483" t="s">
        <v>0</v>
      </c>
      <c r="W97" s="483" t="s">
        <v>0</v>
      </c>
      <c r="X97" s="483" t="s">
        <v>0</v>
      </c>
      <c r="Y97" s="483" t="s">
        <v>0</v>
      </c>
      <c r="Z97" s="478">
        <v>0.2</v>
      </c>
      <c r="AA97" s="478">
        <v>0.1</v>
      </c>
      <c r="AB97" s="478">
        <v>0.1</v>
      </c>
      <c r="AC97" s="478">
        <v>0.8</v>
      </c>
      <c r="AD97" s="478">
        <v>0.8</v>
      </c>
      <c r="AE97" s="812">
        <v>0.8</v>
      </c>
      <c r="AF97" s="812">
        <v>5.3</v>
      </c>
      <c r="AG97" s="812">
        <v>4.0999999999999996</v>
      </c>
      <c r="AH97" s="812">
        <v>4.4000000000000004</v>
      </c>
      <c r="AI97" s="812">
        <v>3.8</v>
      </c>
      <c r="AJ97" s="17"/>
      <c r="AK97" s="17"/>
      <c r="AL97" s="2"/>
      <c r="AM97" s="2"/>
      <c r="AN97" s="2"/>
      <c r="AO97" s="2"/>
      <c r="AP97" s="2"/>
      <c r="AQ97" s="2"/>
      <c r="AR97" s="2"/>
      <c r="AS97" s="2"/>
      <c r="AT97" s="2"/>
      <c r="AU97" s="2"/>
      <c r="AV97" s="2"/>
      <c r="AW97" s="2"/>
      <c r="AX97" s="2"/>
      <c r="AY97" s="2"/>
      <c r="AZ97" s="2"/>
      <c r="BA97" s="2"/>
      <c r="BB97" s="2"/>
      <c r="BC97" s="2"/>
      <c r="BD97" s="2"/>
      <c r="BE97" s="2"/>
      <c r="BF97" s="2"/>
      <c r="BG97" s="2"/>
      <c r="BH97" s="2"/>
    </row>
    <row r="98" spans="1:60" s="4" customFormat="1" ht="15" x14ac:dyDescent="0.2">
      <c r="A98" s="552" t="s">
        <v>239</v>
      </c>
      <c r="B98" s="52"/>
      <c r="C98" s="79" t="s">
        <v>2</v>
      </c>
      <c r="D98" s="79" t="s">
        <v>2</v>
      </c>
      <c r="E98" s="79" t="s">
        <v>2</v>
      </c>
      <c r="F98" s="79" t="s">
        <v>2</v>
      </c>
      <c r="G98" s="79" t="s">
        <v>2</v>
      </c>
      <c r="H98" s="79" t="s">
        <v>2</v>
      </c>
      <c r="I98" s="79" t="s">
        <v>2</v>
      </c>
      <c r="J98" s="79" t="s">
        <v>2</v>
      </c>
      <c r="K98" s="79" t="s">
        <v>2</v>
      </c>
      <c r="L98" s="79" t="s">
        <v>2</v>
      </c>
      <c r="M98" s="79" t="s">
        <v>2</v>
      </c>
      <c r="N98" s="79" t="s">
        <v>2</v>
      </c>
      <c r="O98" s="79" t="s">
        <v>2</v>
      </c>
      <c r="P98" s="79" t="s">
        <v>2</v>
      </c>
      <c r="Q98" s="79" t="s">
        <v>2</v>
      </c>
      <c r="R98" s="79" t="s">
        <v>2</v>
      </c>
      <c r="S98" s="79" t="s">
        <v>2</v>
      </c>
      <c r="T98" s="79" t="s">
        <v>2</v>
      </c>
      <c r="U98" s="79" t="s">
        <v>2</v>
      </c>
      <c r="V98" s="79" t="s">
        <v>2</v>
      </c>
      <c r="W98" s="79" t="s">
        <v>2</v>
      </c>
      <c r="X98" s="483" t="s">
        <v>0</v>
      </c>
      <c r="Y98" s="483" t="s">
        <v>0</v>
      </c>
      <c r="Z98" s="483" t="s">
        <v>0</v>
      </c>
      <c r="AA98" s="483" t="s">
        <v>0</v>
      </c>
      <c r="AB98" s="483" t="s">
        <v>0</v>
      </c>
      <c r="AC98" s="483" t="s">
        <v>0</v>
      </c>
      <c r="AD98" s="483" t="s">
        <v>0</v>
      </c>
      <c r="AE98" s="808" t="s">
        <v>0</v>
      </c>
      <c r="AF98" s="808">
        <v>0.2</v>
      </c>
      <c r="AG98" s="808">
        <v>0.6</v>
      </c>
      <c r="AH98" s="808">
        <v>0.6</v>
      </c>
      <c r="AI98" s="808">
        <v>0.5</v>
      </c>
      <c r="AJ98" s="17"/>
      <c r="AK98" s="17"/>
      <c r="AL98" s="2"/>
      <c r="AM98" s="2"/>
      <c r="AN98" s="2"/>
      <c r="AO98" s="2"/>
      <c r="AP98" s="2"/>
      <c r="AQ98" s="2"/>
      <c r="AR98" s="2"/>
      <c r="AS98" s="2"/>
      <c r="AT98" s="2"/>
      <c r="AU98" s="2"/>
      <c r="AV98" s="2"/>
      <c r="AW98" s="2"/>
      <c r="AX98" s="2"/>
      <c r="AY98" s="2"/>
      <c r="AZ98" s="2"/>
      <c r="BA98" s="2"/>
      <c r="BB98" s="2"/>
      <c r="BC98" s="2"/>
      <c r="BD98" s="2"/>
      <c r="BE98" s="2"/>
      <c r="BF98" s="2"/>
      <c r="BG98" s="2"/>
      <c r="BH98" s="2"/>
    </row>
    <row r="100" spans="1:60" ht="15" x14ac:dyDescent="0.2">
      <c r="A100" s="542" t="s">
        <v>234</v>
      </c>
      <c r="C100" s="78" t="s">
        <v>0</v>
      </c>
      <c r="D100" s="78" t="s">
        <v>0</v>
      </c>
      <c r="E100" s="78" t="s">
        <v>0</v>
      </c>
      <c r="F100" s="78" t="s">
        <v>0</v>
      </c>
      <c r="G100" s="78" t="s">
        <v>0</v>
      </c>
      <c r="H100" s="78" t="s">
        <v>0</v>
      </c>
      <c r="I100" s="78" t="s">
        <v>0</v>
      </c>
      <c r="J100" s="78" t="s">
        <v>0</v>
      </c>
      <c r="K100" s="78" t="s">
        <v>0</v>
      </c>
      <c r="L100" s="78" t="s">
        <v>0</v>
      </c>
      <c r="M100" s="78" t="s">
        <v>0</v>
      </c>
      <c r="N100" s="78" t="s">
        <v>0</v>
      </c>
      <c r="O100" s="78" t="s">
        <v>0</v>
      </c>
      <c r="P100" s="78" t="s">
        <v>0</v>
      </c>
      <c r="Q100" s="78" t="s">
        <v>0</v>
      </c>
      <c r="R100" s="78" t="s">
        <v>0</v>
      </c>
      <c r="S100" s="78" t="s">
        <v>0</v>
      </c>
      <c r="T100" s="78" t="s">
        <v>0</v>
      </c>
      <c r="U100" s="78" t="s">
        <v>0</v>
      </c>
      <c r="V100" s="78" t="s">
        <v>0</v>
      </c>
      <c r="W100" s="78" t="s">
        <v>0</v>
      </c>
      <c r="X100" s="78" t="s">
        <v>0</v>
      </c>
      <c r="Y100" s="78" t="s">
        <v>0</v>
      </c>
      <c r="Z100" s="78" t="s">
        <v>0</v>
      </c>
      <c r="AA100" s="78" t="s">
        <v>0</v>
      </c>
      <c r="AB100" s="78" t="s">
        <v>0</v>
      </c>
      <c r="AC100" s="78" t="s">
        <v>0</v>
      </c>
      <c r="AD100" s="78" t="s">
        <v>0</v>
      </c>
      <c r="AE100" s="808" t="s">
        <v>0</v>
      </c>
      <c r="AF100" s="808">
        <v>0.3</v>
      </c>
      <c r="AG100" s="808">
        <v>0.6</v>
      </c>
      <c r="AH100" s="808">
        <v>1.2</v>
      </c>
      <c r="AI100" s="808">
        <v>1.1000000000000001</v>
      </c>
    </row>
    <row r="101" spans="1:60" s="4" customFormat="1" x14ac:dyDescent="0.2">
      <c r="A101" s="52"/>
      <c r="B101" s="18"/>
      <c r="C101" s="96"/>
      <c r="D101" s="96"/>
      <c r="E101" s="96"/>
      <c r="F101" s="96"/>
      <c r="G101" s="96"/>
      <c r="H101" s="96"/>
      <c r="I101" s="96"/>
      <c r="J101" s="96"/>
      <c r="K101" s="78"/>
      <c r="L101" s="78"/>
      <c r="M101" s="78"/>
      <c r="N101" s="78"/>
      <c r="O101" s="78"/>
      <c r="P101" s="78"/>
      <c r="Q101" s="78"/>
      <c r="R101" s="78"/>
      <c r="S101" s="78"/>
      <c r="T101" s="77"/>
      <c r="U101" s="77"/>
      <c r="V101" s="77"/>
      <c r="W101" s="77"/>
      <c r="X101" s="77"/>
      <c r="Y101" s="77"/>
      <c r="Z101" s="77"/>
      <c r="AA101" s="66"/>
      <c r="AB101" s="444"/>
      <c r="AC101" s="444"/>
      <c r="AD101" s="66"/>
      <c r="AE101" s="807"/>
      <c r="AF101" s="807"/>
      <c r="AG101" s="807"/>
      <c r="AH101" s="807"/>
      <c r="AI101" s="807"/>
      <c r="AJ101" s="17"/>
      <c r="AK101" s="17"/>
      <c r="AL101" s="2"/>
      <c r="AM101" s="2"/>
      <c r="AN101" s="2"/>
      <c r="AO101" s="2"/>
      <c r="AP101" s="2"/>
      <c r="AQ101" s="2"/>
      <c r="AR101" s="2"/>
      <c r="AS101" s="2"/>
      <c r="AT101" s="2"/>
      <c r="AU101" s="2"/>
      <c r="AV101" s="2"/>
      <c r="AW101" s="2"/>
      <c r="AX101" s="2"/>
      <c r="AY101" s="2"/>
      <c r="AZ101" s="2"/>
      <c r="BA101" s="2"/>
      <c r="BB101" s="2"/>
      <c r="BC101" s="2"/>
      <c r="BD101" s="2"/>
      <c r="BE101" s="2"/>
      <c r="BF101" s="2"/>
      <c r="BG101" s="2"/>
      <c r="BH101" s="2"/>
    </row>
    <row r="102" spans="1:60" s="4" customFormat="1" ht="15" x14ac:dyDescent="0.2">
      <c r="A102" s="645" t="s">
        <v>242</v>
      </c>
      <c r="B102" s="204" t="s">
        <v>51</v>
      </c>
      <c r="C102" s="288" t="s">
        <v>0</v>
      </c>
      <c r="D102" s="288" t="s">
        <v>0</v>
      </c>
      <c r="E102" s="288" t="s">
        <v>0</v>
      </c>
      <c r="F102" s="288" t="s">
        <v>0</v>
      </c>
      <c r="G102" s="288" t="s">
        <v>0</v>
      </c>
      <c r="H102" s="288" t="s">
        <v>0</v>
      </c>
      <c r="I102" s="288" t="s">
        <v>0</v>
      </c>
      <c r="J102" s="288" t="s">
        <v>0</v>
      </c>
      <c r="K102" s="288" t="s">
        <v>0</v>
      </c>
      <c r="L102" s="288" t="s">
        <v>0</v>
      </c>
      <c r="M102" s="288" t="s">
        <v>0</v>
      </c>
      <c r="N102" s="288" t="s">
        <v>0</v>
      </c>
      <c r="O102" s="288" t="s">
        <v>0</v>
      </c>
      <c r="P102" s="288" t="s">
        <v>0</v>
      </c>
      <c r="Q102" s="288" t="s">
        <v>0</v>
      </c>
      <c r="R102" s="288" t="s">
        <v>0</v>
      </c>
      <c r="S102" s="288" t="s">
        <v>0</v>
      </c>
      <c r="T102" s="114">
        <v>8</v>
      </c>
      <c r="U102" s="114">
        <v>7.1</v>
      </c>
      <c r="V102" s="482">
        <v>11.642589934922512</v>
      </c>
      <c r="W102" s="482">
        <v>13.397799237953109</v>
      </c>
      <c r="X102" s="482">
        <v>8.5436898808286514</v>
      </c>
      <c r="Y102" s="482">
        <v>10.529685034079989</v>
      </c>
      <c r="Z102" s="482">
        <v>14.095765000000029</v>
      </c>
      <c r="AA102" s="482">
        <v>13.199999999999932</v>
      </c>
      <c r="AB102" s="482">
        <v>16.200000000000045</v>
      </c>
      <c r="AC102" s="482">
        <v>17.5</v>
      </c>
      <c r="AD102" s="482">
        <v>19.300000000000182</v>
      </c>
      <c r="AE102" s="815">
        <v>22.5</v>
      </c>
      <c r="AF102" s="815">
        <v>27</v>
      </c>
      <c r="AG102" s="815">
        <v>31.6</v>
      </c>
      <c r="AH102" s="815">
        <v>36.600000000000136</v>
      </c>
      <c r="AI102" s="815">
        <v>39.599999999999909</v>
      </c>
      <c r="AJ102" s="17"/>
      <c r="AK102" s="17"/>
      <c r="AL102" s="2"/>
      <c r="AM102" s="2"/>
      <c r="AN102" s="2"/>
      <c r="AO102" s="2"/>
      <c r="AP102" s="2"/>
      <c r="AQ102" s="2"/>
      <c r="AR102" s="2"/>
      <c r="AS102" s="2"/>
      <c r="AT102" s="2"/>
      <c r="AU102" s="2"/>
      <c r="AV102" s="2"/>
      <c r="AW102" s="2"/>
      <c r="AX102" s="2"/>
      <c r="AY102" s="2"/>
      <c r="AZ102" s="2"/>
      <c r="BA102" s="2"/>
      <c r="BB102" s="2"/>
      <c r="BC102" s="2"/>
      <c r="BD102" s="2"/>
      <c r="BE102" s="2"/>
      <c r="BF102" s="2"/>
      <c r="BG102" s="2"/>
      <c r="BH102" s="2"/>
    </row>
    <row r="103" spans="1:60" s="59" customFormat="1" ht="15" x14ac:dyDescent="0.2">
      <c r="A103" s="694" t="s">
        <v>356</v>
      </c>
      <c r="B103" s="52" t="s">
        <v>74</v>
      </c>
      <c r="C103" s="96"/>
      <c r="D103" s="96"/>
      <c r="E103" s="96"/>
      <c r="F103" s="96"/>
      <c r="G103" s="96"/>
      <c r="H103" s="96"/>
      <c r="I103" s="96"/>
      <c r="J103" s="96"/>
      <c r="K103" s="96"/>
      <c r="L103" s="87"/>
      <c r="M103" s="87"/>
      <c r="N103" s="87"/>
      <c r="O103" s="87"/>
      <c r="P103" s="87"/>
      <c r="Q103" s="87"/>
      <c r="R103" s="87"/>
      <c r="S103" s="87"/>
      <c r="T103" s="87"/>
      <c r="U103" s="87"/>
      <c r="V103" s="87"/>
      <c r="W103" s="87"/>
      <c r="X103" s="87"/>
      <c r="Y103" s="87"/>
      <c r="Z103" s="87"/>
      <c r="AA103" s="87"/>
      <c r="AB103" s="141"/>
      <c r="AC103" s="142"/>
      <c r="AD103" s="142"/>
      <c r="AE103" s="142"/>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s="59" customFormat="1" ht="15" x14ac:dyDescent="0.2">
      <c r="A104" s="695" t="s">
        <v>360</v>
      </c>
      <c r="B104" s="52"/>
      <c r="C104" s="96"/>
      <c r="D104" s="96"/>
      <c r="E104" s="96"/>
      <c r="F104" s="96"/>
      <c r="G104" s="96"/>
      <c r="H104" s="96"/>
      <c r="I104" s="96"/>
      <c r="J104" s="96"/>
      <c r="K104" s="96"/>
      <c r="L104" s="87"/>
      <c r="M104" s="87"/>
      <c r="N104" s="87"/>
      <c r="O104" s="87"/>
      <c r="P104" s="87"/>
      <c r="Q104" s="87"/>
      <c r="R104" s="87"/>
      <c r="S104" s="87"/>
      <c r="T104" s="87"/>
      <c r="U104" s="87"/>
      <c r="V104" s="87"/>
      <c r="W104" s="87"/>
      <c r="X104" s="87"/>
      <c r="Y104" s="87"/>
      <c r="Z104" s="87"/>
      <c r="AA104" s="87"/>
      <c r="AB104" s="141"/>
      <c r="AC104" s="142"/>
      <c r="AD104" s="142"/>
      <c r="AE104" s="142"/>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s="59" customFormat="1" ht="15" x14ac:dyDescent="0.2">
      <c r="A105" s="696" t="s">
        <v>361</v>
      </c>
      <c r="B105" s="52"/>
      <c r="C105" s="96"/>
      <c r="D105" s="96"/>
      <c r="E105" s="96"/>
      <c r="F105" s="96"/>
      <c r="G105" s="96"/>
      <c r="H105" s="96"/>
      <c r="I105" s="96"/>
      <c r="J105" s="96"/>
      <c r="K105" s="96"/>
      <c r="L105" s="87"/>
      <c r="M105" s="87"/>
      <c r="N105" s="87"/>
      <c r="O105" s="87"/>
      <c r="P105" s="87"/>
      <c r="Q105" s="87"/>
      <c r="R105" s="87"/>
      <c r="S105" s="87"/>
      <c r="T105" s="87"/>
      <c r="U105" s="87"/>
      <c r="V105" s="87"/>
      <c r="W105" s="87"/>
      <c r="X105" s="87"/>
      <c r="Y105" s="87"/>
      <c r="Z105" s="87"/>
      <c r="AA105" s="87"/>
      <c r="AB105" s="141"/>
      <c r="AC105" s="142"/>
      <c r="AD105" s="142"/>
      <c r="AE105" s="142"/>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s="59" customFormat="1" ht="15" x14ac:dyDescent="0.2">
      <c r="A106" s="696" t="s">
        <v>358</v>
      </c>
      <c r="B106" s="52"/>
      <c r="C106" s="96"/>
      <c r="D106" s="96"/>
      <c r="E106" s="96"/>
      <c r="F106" s="96"/>
      <c r="G106" s="96"/>
      <c r="H106" s="96"/>
      <c r="I106" s="96"/>
      <c r="J106" s="96"/>
      <c r="K106" s="96"/>
      <c r="L106" s="87"/>
      <c r="M106" s="87"/>
      <c r="N106" s="87"/>
      <c r="O106" s="87"/>
      <c r="P106" s="87"/>
      <c r="Q106" s="87"/>
      <c r="R106" s="87"/>
      <c r="S106" s="87"/>
      <c r="T106" s="87"/>
      <c r="U106" s="87"/>
      <c r="V106" s="87"/>
      <c r="W106" s="87"/>
      <c r="X106" s="87"/>
      <c r="Y106" s="87"/>
      <c r="Z106" s="87"/>
      <c r="AA106" s="87"/>
      <c r="AB106" s="141"/>
      <c r="AC106" s="142"/>
      <c r="AD106" s="142"/>
      <c r="AE106" s="142"/>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s="59" customFormat="1" ht="15" customHeight="1" x14ac:dyDescent="0.2">
      <c r="A107" s="27" t="s">
        <v>355</v>
      </c>
      <c r="B107" s="632"/>
      <c r="C107" s="632"/>
      <c r="D107" s="632"/>
      <c r="E107" s="632"/>
      <c r="F107" s="632"/>
      <c r="G107" s="632"/>
      <c r="H107" s="632"/>
      <c r="I107" s="632"/>
      <c r="J107" s="632"/>
      <c r="K107" s="632"/>
      <c r="L107" s="632"/>
      <c r="M107" s="632"/>
      <c r="N107" s="632"/>
      <c r="O107" s="632"/>
      <c r="P107" s="535"/>
      <c r="Q107" s="535"/>
      <c r="R107" s="535"/>
      <c r="S107" s="535"/>
      <c r="T107" s="535"/>
      <c r="U107" s="535"/>
      <c r="V107" s="87"/>
      <c r="W107" s="87"/>
      <c r="X107" s="87"/>
      <c r="Y107" s="87"/>
      <c r="Z107" s="87"/>
      <c r="AA107" s="87"/>
      <c r="AB107" s="141"/>
      <c r="AC107" s="142"/>
      <c r="AD107" s="142"/>
      <c r="AE107" s="142"/>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s="59" customFormat="1" x14ac:dyDescent="0.2">
      <c r="A108" s="28"/>
      <c r="B108" s="8"/>
      <c r="C108" s="96"/>
      <c r="D108" s="96"/>
      <c r="E108" s="96"/>
      <c r="F108" s="96"/>
      <c r="G108" s="96"/>
      <c r="H108" s="96"/>
      <c r="I108" s="96"/>
      <c r="J108" s="96"/>
      <c r="K108" s="96"/>
      <c r="L108" s="143"/>
      <c r="M108" s="87"/>
      <c r="N108" s="87"/>
      <c r="O108" s="87"/>
      <c r="P108" s="87"/>
      <c r="Q108" s="87"/>
      <c r="R108" s="87"/>
      <c r="S108" s="87"/>
      <c r="T108" s="87"/>
      <c r="U108" s="87"/>
      <c r="V108" s="87"/>
      <c r="W108" s="87"/>
      <c r="X108" s="87"/>
      <c r="Y108" s="87"/>
      <c r="Z108" s="87"/>
      <c r="AA108" s="87"/>
      <c r="AB108" s="141"/>
      <c r="AC108" s="142"/>
      <c r="AD108" s="142"/>
      <c r="AE108" s="142"/>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s="59" customFormat="1" x14ac:dyDescent="0.2">
      <c r="A109" s="470"/>
      <c r="B109" s="8"/>
      <c r="C109" s="96"/>
      <c r="D109" s="96"/>
      <c r="E109" s="96"/>
      <c r="F109" s="96"/>
      <c r="G109" s="96"/>
      <c r="H109" s="96"/>
      <c r="I109" s="96"/>
      <c r="J109" s="96"/>
      <c r="K109" s="96"/>
      <c r="L109" s="143"/>
      <c r="M109" s="87"/>
      <c r="N109" s="87"/>
      <c r="O109" s="87"/>
      <c r="P109" s="87"/>
      <c r="Q109" s="87"/>
      <c r="R109" s="87"/>
      <c r="S109" s="87"/>
      <c r="T109" s="87"/>
      <c r="U109" s="87"/>
      <c r="V109" s="87"/>
      <c r="W109" s="87"/>
      <c r="X109" s="87"/>
      <c r="Y109" s="87"/>
      <c r="Z109" s="87"/>
      <c r="AA109" s="87"/>
      <c r="AB109" s="141"/>
      <c r="AC109" s="142"/>
      <c r="AD109" s="142"/>
      <c r="AE109" s="142"/>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s="59" customFormat="1" ht="15" x14ac:dyDescent="0.2">
      <c r="A110" s="556" t="s">
        <v>243</v>
      </c>
      <c r="B110" s="555"/>
      <c r="C110" s="555"/>
      <c r="D110" s="555"/>
      <c r="E110" s="555"/>
      <c r="F110" s="555"/>
      <c r="G110" s="555"/>
      <c r="H110" s="555"/>
      <c r="I110" s="554"/>
      <c r="J110" s="491"/>
      <c r="K110" s="480"/>
      <c r="L110" s="143"/>
      <c r="M110" s="87"/>
      <c r="N110" s="87"/>
      <c r="O110" s="87"/>
      <c r="P110" s="87"/>
      <c r="Q110" s="87"/>
      <c r="R110" s="87"/>
      <c r="S110" s="87"/>
      <c r="T110" s="87"/>
      <c r="U110" s="87"/>
      <c r="V110" s="87"/>
      <c r="W110" s="87"/>
      <c r="X110" s="87"/>
      <c r="Y110" s="87"/>
      <c r="Z110" s="87"/>
      <c r="AA110" s="87"/>
      <c r="AB110" s="141"/>
      <c r="AC110" s="142"/>
      <c r="AD110" s="142"/>
      <c r="AE110" s="142"/>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row>
    <row r="111" spans="1:60" s="59" customFormat="1" x14ac:dyDescent="0.2">
      <c r="A111" s="537"/>
      <c r="B111" s="492">
        <v>2007</v>
      </c>
      <c r="C111" s="492">
        <v>2008</v>
      </c>
      <c r="D111" s="492">
        <v>2009</v>
      </c>
      <c r="E111" s="492">
        <v>2010</v>
      </c>
      <c r="F111" s="492">
        <v>2011</v>
      </c>
      <c r="G111" s="819">
        <v>2012</v>
      </c>
      <c r="H111" s="819">
        <v>2013</v>
      </c>
      <c r="I111" s="819">
        <v>2014</v>
      </c>
      <c r="J111" s="819">
        <v>2015</v>
      </c>
      <c r="K111" s="480"/>
      <c r="L111" s="143"/>
      <c r="M111" s="87"/>
      <c r="N111" s="87"/>
      <c r="O111" s="87"/>
      <c r="P111" s="87"/>
      <c r="Q111" s="87"/>
      <c r="R111" s="87"/>
      <c r="S111" s="87"/>
      <c r="T111" s="87"/>
      <c r="U111" s="87"/>
      <c r="V111" s="87"/>
      <c r="W111" s="87"/>
      <c r="X111" s="87"/>
      <c r="Y111" s="87"/>
      <c r="Z111" s="87"/>
      <c r="AA111" s="87"/>
      <c r="AB111" s="141"/>
      <c r="AC111" s="142"/>
      <c r="AD111" s="142"/>
      <c r="AE111" s="142"/>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row>
    <row r="112" spans="1:60" s="59" customFormat="1" x14ac:dyDescent="0.2">
      <c r="A112" s="541" t="s">
        <v>244</v>
      </c>
      <c r="B112" s="493">
        <v>23.3</v>
      </c>
      <c r="C112" s="493">
        <v>30.1</v>
      </c>
      <c r="D112" s="493">
        <v>38.700000000000003</v>
      </c>
      <c r="E112" s="493">
        <v>46.5</v>
      </c>
      <c r="F112" s="493">
        <v>55.3</v>
      </c>
      <c r="G112" s="820">
        <v>74.599999999999994</v>
      </c>
      <c r="H112" s="820">
        <v>95.4</v>
      </c>
      <c r="I112" s="820">
        <v>115.3</v>
      </c>
      <c r="J112" s="820">
        <v>130</v>
      </c>
      <c r="K112" s="480"/>
      <c r="L112" s="143"/>
      <c r="M112" s="87"/>
      <c r="N112" s="87"/>
      <c r="O112" s="87"/>
      <c r="P112" s="87"/>
      <c r="Q112" s="87"/>
      <c r="R112" s="87"/>
      <c r="S112" s="87"/>
      <c r="T112" s="87"/>
      <c r="U112" s="87"/>
      <c r="V112" s="87"/>
      <c r="W112" s="87"/>
      <c r="X112" s="87"/>
      <c r="Y112" s="87"/>
      <c r="Z112" s="87"/>
      <c r="AA112" s="87"/>
      <c r="AB112" s="141"/>
      <c r="AC112" s="142"/>
      <c r="AD112" s="142"/>
      <c r="AE112" s="142"/>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row>
    <row r="113" spans="1:60" s="59" customFormat="1" x14ac:dyDescent="0.2">
      <c r="A113" s="544" t="s">
        <v>228</v>
      </c>
      <c r="B113" s="494">
        <v>11.2</v>
      </c>
      <c r="C113" s="494">
        <v>15.4</v>
      </c>
      <c r="D113" s="494">
        <v>21.3</v>
      </c>
      <c r="E113" s="494">
        <v>24.5</v>
      </c>
      <c r="F113" s="494">
        <v>27.8</v>
      </c>
      <c r="G113" s="821">
        <v>31.9</v>
      </c>
      <c r="H113" s="821">
        <v>33.799999999999997</v>
      </c>
      <c r="I113" s="821">
        <v>41</v>
      </c>
      <c r="J113" s="821">
        <v>49.3</v>
      </c>
      <c r="K113" s="480"/>
      <c r="L113" s="143"/>
      <c r="M113" s="87"/>
      <c r="N113" s="87"/>
      <c r="O113" s="87"/>
      <c r="P113" s="87"/>
      <c r="Q113" s="87"/>
      <c r="R113" s="87"/>
      <c r="S113" s="87"/>
      <c r="T113" s="87"/>
      <c r="U113" s="87"/>
      <c r="V113" s="87"/>
      <c r="W113" s="87"/>
      <c r="X113" s="87"/>
      <c r="Y113" s="87"/>
      <c r="Z113" s="87"/>
      <c r="AA113" s="87"/>
      <c r="AB113" s="141"/>
      <c r="AC113" s="142"/>
      <c r="AD113" s="142"/>
      <c r="AE113" s="142"/>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row>
    <row r="114" spans="1:60" s="59" customFormat="1" x14ac:dyDescent="0.2">
      <c r="A114" s="544" t="s">
        <v>36</v>
      </c>
      <c r="B114" s="494">
        <v>12.1</v>
      </c>
      <c r="C114" s="494">
        <v>14.7</v>
      </c>
      <c r="D114" s="494">
        <v>17.399999999999999</v>
      </c>
      <c r="E114" s="494">
        <v>22</v>
      </c>
      <c r="F114" s="494">
        <v>27.5</v>
      </c>
      <c r="G114" s="821">
        <v>42.7</v>
      </c>
      <c r="H114" s="821">
        <v>61.6</v>
      </c>
      <c r="I114" s="821">
        <v>74.3</v>
      </c>
      <c r="J114" s="821">
        <v>80.7</v>
      </c>
      <c r="K114" s="480"/>
      <c r="L114" s="143"/>
      <c r="M114" s="87"/>
      <c r="N114" s="87"/>
      <c r="O114" s="87"/>
      <c r="P114" s="87"/>
      <c r="Q114" s="87"/>
      <c r="R114" s="87"/>
      <c r="S114" s="87"/>
      <c r="T114" s="87"/>
      <c r="U114" s="87"/>
      <c r="V114" s="87"/>
      <c r="W114" s="87"/>
      <c r="X114" s="87"/>
      <c r="Y114" s="87"/>
      <c r="Z114" s="87"/>
      <c r="AA114" s="87"/>
      <c r="AB114" s="141"/>
      <c r="AC114" s="142"/>
      <c r="AD114" s="142"/>
      <c r="AE114" s="142"/>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row>
    <row r="115" spans="1:60" s="59" customFormat="1" ht="15" x14ac:dyDescent="0.2">
      <c r="A115" s="540"/>
      <c r="B115" s="494"/>
      <c r="C115" s="494"/>
      <c r="D115" s="494"/>
      <c r="E115" s="494"/>
      <c r="F115" s="494"/>
      <c r="G115" s="821"/>
      <c r="H115" s="821"/>
      <c r="I115" s="821"/>
      <c r="J115" s="821"/>
      <c r="K115" s="480"/>
      <c r="L115" s="143"/>
      <c r="M115" s="87"/>
      <c r="N115" s="87"/>
      <c r="O115" s="87"/>
      <c r="P115" s="87"/>
      <c r="Q115" s="87"/>
      <c r="R115" s="87"/>
      <c r="S115" s="87"/>
      <c r="T115" s="87"/>
      <c r="U115" s="87"/>
      <c r="V115" s="87"/>
      <c r="W115" s="87"/>
      <c r="X115" s="87"/>
      <c r="Y115" s="87"/>
      <c r="Z115" s="87"/>
      <c r="AA115" s="87"/>
      <c r="AB115" s="141"/>
      <c r="AC115" s="142"/>
      <c r="AD115" s="142"/>
      <c r="AE115" s="142"/>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row>
    <row r="116" spans="1:60" s="59" customFormat="1" x14ac:dyDescent="0.2">
      <c r="A116" s="543" t="s">
        <v>241</v>
      </c>
      <c r="B116" s="560">
        <v>1.6</v>
      </c>
      <c r="C116" s="560">
        <v>1.8</v>
      </c>
      <c r="D116" s="560">
        <v>2.5</v>
      </c>
      <c r="E116" s="560">
        <v>2.6</v>
      </c>
      <c r="F116" s="560">
        <v>3.5</v>
      </c>
      <c r="G116" s="822">
        <v>3.8</v>
      </c>
      <c r="H116" s="822">
        <v>4.3</v>
      </c>
      <c r="I116" s="822">
        <v>3.9</v>
      </c>
      <c r="J116" s="822">
        <v>6.6</v>
      </c>
      <c r="K116" s="480"/>
      <c r="L116" s="143"/>
      <c r="M116" s="87"/>
      <c r="N116" s="87"/>
      <c r="O116" s="87"/>
      <c r="P116" s="87"/>
      <c r="Q116" s="87"/>
      <c r="R116" s="87"/>
      <c r="S116" s="87"/>
      <c r="T116" s="87"/>
      <c r="U116" s="87"/>
      <c r="V116" s="87"/>
      <c r="W116" s="87"/>
      <c r="X116" s="87"/>
      <c r="Y116" s="87"/>
      <c r="Z116" s="87"/>
      <c r="AA116" s="87"/>
      <c r="AB116" s="141"/>
      <c r="AC116" s="142"/>
      <c r="AD116" s="142"/>
      <c r="AE116" s="142"/>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row>
    <row r="117" spans="1:60" s="59" customFormat="1" ht="15" x14ac:dyDescent="0.2">
      <c r="A117" s="688" t="s">
        <v>359</v>
      </c>
      <c r="B117" s="495"/>
      <c r="C117" s="495"/>
      <c r="D117" s="495"/>
      <c r="E117" s="495"/>
      <c r="F117" s="495"/>
      <c r="G117" s="495"/>
      <c r="H117" s="495"/>
      <c r="I117" s="495"/>
      <c r="J117" s="491"/>
      <c r="K117" s="480"/>
      <c r="L117" s="143"/>
      <c r="M117" s="87"/>
      <c r="N117" s="87"/>
      <c r="O117" s="87"/>
      <c r="P117" s="87"/>
      <c r="Q117" s="87"/>
      <c r="R117" s="87"/>
      <c r="S117" s="87"/>
      <c r="T117" s="87"/>
      <c r="U117" s="87"/>
      <c r="V117" s="87"/>
      <c r="W117" s="87"/>
      <c r="X117" s="87"/>
      <c r="Y117" s="87"/>
      <c r="Z117" s="87"/>
      <c r="AA117" s="87"/>
      <c r="AB117" s="141"/>
      <c r="AC117" s="142"/>
      <c r="AD117" s="142"/>
      <c r="AE117" s="142"/>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row>
    <row r="118" spans="1:60" s="59" customFormat="1" x14ac:dyDescent="0.2">
      <c r="A118" s="470"/>
      <c r="B118" s="8"/>
      <c r="C118" s="96"/>
      <c r="D118" s="96"/>
      <c r="E118" s="96"/>
      <c r="F118" s="96"/>
      <c r="G118" s="96"/>
      <c r="H118" s="96"/>
      <c r="I118" s="96"/>
      <c r="J118" s="96"/>
      <c r="K118" s="96"/>
      <c r="L118" s="143"/>
      <c r="M118" s="87"/>
      <c r="N118" s="87"/>
      <c r="O118" s="87"/>
      <c r="P118" s="87"/>
      <c r="Q118" s="87"/>
      <c r="R118" s="87"/>
      <c r="S118" s="87"/>
      <c r="T118" s="87"/>
      <c r="U118" s="87"/>
      <c r="V118" s="87"/>
      <c r="W118" s="87"/>
      <c r="X118" s="87"/>
      <c r="Y118" s="87"/>
      <c r="Z118" s="87"/>
      <c r="AA118" s="87"/>
      <c r="AB118" s="141"/>
      <c r="AC118" s="142"/>
      <c r="AD118" s="142"/>
      <c r="AE118" s="142"/>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row>
    <row r="119" spans="1:60" s="59" customFormat="1" x14ac:dyDescent="0.2">
      <c r="A119" s="470"/>
      <c r="B119" s="8"/>
      <c r="C119" s="96"/>
      <c r="D119" s="96"/>
      <c r="E119" s="96"/>
      <c r="F119" s="96"/>
      <c r="G119" s="96"/>
      <c r="H119" s="96"/>
      <c r="I119" s="96"/>
      <c r="J119" s="96"/>
      <c r="K119" s="96"/>
      <c r="L119" s="143"/>
      <c r="M119" s="87"/>
      <c r="N119" s="87"/>
      <c r="O119" s="87"/>
      <c r="P119" s="87"/>
      <c r="Q119" s="87"/>
      <c r="R119" s="87"/>
      <c r="S119" s="87"/>
      <c r="T119" s="87"/>
      <c r="U119" s="87"/>
      <c r="V119" s="87"/>
      <c r="W119" s="87"/>
      <c r="X119" s="87"/>
      <c r="Y119" s="87"/>
      <c r="Z119" s="87"/>
      <c r="AA119" s="87"/>
      <c r="AB119" s="141"/>
      <c r="AC119" s="142"/>
      <c r="AD119" s="142"/>
      <c r="AE119" s="142"/>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row>
    <row r="120" spans="1:60" s="4" customFormat="1" x14ac:dyDescent="0.2">
      <c r="A120" s="646" t="s">
        <v>70</v>
      </c>
      <c r="B120" s="60" t="s">
        <v>70</v>
      </c>
      <c r="C120" s="120"/>
      <c r="D120" s="120"/>
      <c r="E120" s="120"/>
      <c r="F120" s="120"/>
      <c r="G120" s="120"/>
      <c r="H120" s="120"/>
      <c r="I120" s="120"/>
      <c r="J120" s="120"/>
      <c r="K120" s="120"/>
      <c r="L120" s="406"/>
      <c r="M120" s="26"/>
      <c r="N120" s="27"/>
      <c r="O120" s="27"/>
      <c r="P120" s="27"/>
      <c r="Q120" s="87"/>
      <c r="R120" s="87"/>
      <c r="S120" s="87"/>
      <c r="T120" s="87"/>
      <c r="U120" s="87"/>
      <c r="V120" s="87"/>
      <c r="W120" s="87"/>
      <c r="X120" s="87"/>
      <c r="Y120" s="87"/>
      <c r="Z120" s="87"/>
      <c r="AA120" s="87"/>
      <c r="AB120" s="122"/>
      <c r="AC120" s="122"/>
      <c r="AD120" s="77"/>
      <c r="AE120" s="87"/>
      <c r="AF120" s="25"/>
      <c r="AG120" s="25"/>
      <c r="AH120" s="25"/>
      <c r="AI120" s="25"/>
      <c r="AJ120" s="25"/>
      <c r="AK120" s="25"/>
      <c r="AL120" s="45"/>
      <c r="AM120" s="2"/>
      <c r="AN120" s="2"/>
      <c r="AO120" s="2"/>
      <c r="AP120" s="2"/>
      <c r="AQ120" s="2"/>
      <c r="AR120" s="2"/>
      <c r="AS120" s="2"/>
      <c r="AT120" s="2"/>
      <c r="AU120" s="2"/>
      <c r="AV120" s="2"/>
      <c r="AW120" s="2"/>
      <c r="AX120" s="2"/>
      <c r="AY120" s="2"/>
      <c r="AZ120" s="2"/>
      <c r="BA120" s="2"/>
      <c r="BB120" s="2"/>
      <c r="BC120" s="2"/>
      <c r="BD120" s="2"/>
      <c r="BE120" s="2"/>
      <c r="BF120" s="2"/>
      <c r="BG120" s="2"/>
      <c r="BH120" s="2"/>
    </row>
    <row r="121" spans="1:60" s="4" customFormat="1" x14ac:dyDescent="0.2">
      <c r="A121" s="61"/>
      <c r="B121" s="61"/>
      <c r="C121" s="118">
        <v>2006</v>
      </c>
      <c r="D121" s="118">
        <v>2007</v>
      </c>
      <c r="E121" s="118">
        <v>2008</v>
      </c>
      <c r="F121" s="118">
        <v>2009</v>
      </c>
      <c r="G121" s="118">
        <v>2010</v>
      </c>
      <c r="H121" s="823">
        <v>2011</v>
      </c>
      <c r="I121" s="823">
        <v>2012</v>
      </c>
      <c r="J121" s="823">
        <v>2013</v>
      </c>
      <c r="K121" s="823">
        <v>2014</v>
      </c>
      <c r="L121" s="823">
        <v>2015</v>
      </c>
      <c r="M121" s="151"/>
      <c r="N121" s="151"/>
      <c r="O121" s="151"/>
      <c r="P121" s="151"/>
      <c r="Q121" s="151"/>
      <c r="R121" s="87"/>
      <c r="S121" s="87"/>
      <c r="T121" s="87"/>
      <c r="U121" s="87"/>
      <c r="V121" s="87"/>
      <c r="W121" s="87"/>
      <c r="X121" s="87"/>
      <c r="Y121" s="87"/>
      <c r="Z121" s="87"/>
      <c r="AA121" s="87"/>
      <c r="AB121" s="87"/>
      <c r="AC121" s="77"/>
      <c r="AD121" s="77"/>
      <c r="AE121" s="77"/>
      <c r="AF121" s="25"/>
      <c r="AG121" s="25"/>
      <c r="AH121" s="25"/>
      <c r="AI121" s="25"/>
      <c r="AJ121" s="25"/>
      <c r="AK121" s="25"/>
      <c r="AL121" s="45"/>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s="4" customFormat="1" x14ac:dyDescent="0.2">
      <c r="A122" s="647" t="s">
        <v>245</v>
      </c>
      <c r="B122" s="62" t="s">
        <v>52</v>
      </c>
      <c r="C122" s="445">
        <f>5422.5/1000</f>
        <v>5.4225000000000003</v>
      </c>
      <c r="D122" s="446">
        <f>6298.6/1000</f>
        <v>6.2986000000000004</v>
      </c>
      <c r="E122" s="496">
        <v>6.5219269999999998</v>
      </c>
      <c r="F122" s="496">
        <v>6.7851429999999997</v>
      </c>
      <c r="G122" s="496">
        <v>7.3371930000000001</v>
      </c>
      <c r="H122" s="824">
        <v>8.1449239999999996</v>
      </c>
      <c r="I122" s="824">
        <v>9.0050340000000002</v>
      </c>
      <c r="J122" s="824">
        <v>9.948245</v>
      </c>
      <c r="K122" s="824">
        <v>10.28</v>
      </c>
      <c r="L122" s="824">
        <v>10.941460000000001</v>
      </c>
      <c r="M122" s="290"/>
      <c r="N122" s="290"/>
      <c r="O122" s="407"/>
      <c r="P122" s="290"/>
      <c r="Q122" s="290"/>
      <c r="R122" s="87"/>
      <c r="S122" s="87"/>
      <c r="T122" s="87"/>
      <c r="U122" s="87"/>
      <c r="V122" s="87"/>
      <c r="W122" s="87"/>
      <c r="X122" s="87"/>
      <c r="Y122" s="87"/>
      <c r="Z122" s="87"/>
      <c r="AA122" s="87"/>
      <c r="AB122" s="87"/>
      <c r="AC122" s="77"/>
      <c r="AD122" s="77"/>
      <c r="AE122" s="77"/>
      <c r="AF122" s="25"/>
      <c r="AG122" s="25"/>
      <c r="AH122" s="25"/>
      <c r="AI122" s="25"/>
      <c r="AJ122" s="25"/>
      <c r="AK122" s="25"/>
      <c r="AL122" s="45"/>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s="4" customFormat="1" ht="15" x14ac:dyDescent="0.2">
      <c r="A123" s="648" t="s">
        <v>246</v>
      </c>
      <c r="B123" s="63" t="s">
        <v>53</v>
      </c>
      <c r="C123" s="447">
        <f>5171.1/1000</f>
        <v>5.1711</v>
      </c>
      <c r="D123" s="448">
        <f>5861.4/1000</f>
        <v>5.8613999999999997</v>
      </c>
      <c r="E123" s="497">
        <v>5.9192860000000005</v>
      </c>
      <c r="F123" s="497">
        <v>6.0949129999999991</v>
      </c>
      <c r="G123" s="497">
        <v>6.5764830000000005</v>
      </c>
      <c r="H123" s="825">
        <v>7.3409339999999998</v>
      </c>
      <c r="I123" s="825">
        <v>7.963171</v>
      </c>
      <c r="J123" s="825">
        <v>8.6507780000000007</v>
      </c>
      <c r="K123" s="825">
        <v>9.33</v>
      </c>
      <c r="L123" s="825">
        <v>9.9371960000000001</v>
      </c>
      <c r="M123" s="289"/>
      <c r="N123" s="289"/>
      <c r="O123" s="408"/>
      <c r="P123" s="289"/>
      <c r="Q123" s="289"/>
      <c r="R123" s="87"/>
      <c r="S123" s="87"/>
      <c r="T123" s="87"/>
      <c r="U123" s="87"/>
      <c r="V123" s="87"/>
      <c r="W123" s="87"/>
      <c r="X123" s="87"/>
      <c r="Y123" s="87"/>
      <c r="Z123" s="87"/>
      <c r="AA123" s="87"/>
      <c r="AB123" s="87"/>
      <c r="AC123" s="77"/>
      <c r="AD123" s="77"/>
      <c r="AE123" s="77"/>
      <c r="AF123" s="25"/>
      <c r="AG123" s="25"/>
      <c r="AH123" s="25"/>
      <c r="AI123" s="25"/>
      <c r="AJ123" s="25"/>
      <c r="AK123" s="25"/>
      <c r="AL123" s="45"/>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s="4" customFormat="1" x14ac:dyDescent="0.2">
      <c r="A124" s="649" t="s">
        <v>247</v>
      </c>
      <c r="B124" s="63" t="s">
        <v>54</v>
      </c>
      <c r="C124" s="447">
        <f>97/1000</f>
        <v>9.7000000000000003E-2</v>
      </c>
      <c r="D124" s="448">
        <f>133.1/1000</f>
        <v>0.1331</v>
      </c>
      <c r="E124" s="497">
        <v>0.15918700000000002</v>
      </c>
      <c r="F124" s="497">
        <v>0.17013300000000001</v>
      </c>
      <c r="G124" s="497">
        <v>0.17152300000000001</v>
      </c>
      <c r="H124" s="825">
        <v>0.15856500000000001</v>
      </c>
      <c r="I124" s="825">
        <v>0.11840300000000001</v>
      </c>
      <c r="J124" s="825">
        <v>0.11724899999999999</v>
      </c>
      <c r="K124" s="825">
        <v>0.12</v>
      </c>
      <c r="L124" s="825">
        <v>0.11626300000000001</v>
      </c>
      <c r="M124" s="289"/>
      <c r="N124" s="289"/>
      <c r="O124" s="408"/>
      <c r="P124" s="289"/>
      <c r="Q124" s="289"/>
      <c r="R124" s="87"/>
      <c r="S124" s="87"/>
      <c r="T124" s="87"/>
      <c r="U124" s="87"/>
      <c r="V124" s="87"/>
      <c r="W124" s="87"/>
      <c r="X124" s="87"/>
      <c r="Y124" s="87"/>
      <c r="Z124" s="87"/>
      <c r="AA124" s="87"/>
      <c r="AB124" s="87"/>
      <c r="AC124" s="77"/>
      <c r="AD124" s="77"/>
      <c r="AE124" s="77"/>
      <c r="AF124" s="25"/>
      <c r="AG124" s="25"/>
      <c r="AH124" s="25"/>
      <c r="AI124" s="25"/>
      <c r="AJ124" s="25"/>
      <c r="AK124" s="25"/>
      <c r="AL124" s="45"/>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s="4" customFormat="1" x14ac:dyDescent="0.2">
      <c r="A125" s="649" t="s">
        <v>248</v>
      </c>
      <c r="B125" s="63" t="s">
        <v>55</v>
      </c>
      <c r="C125" s="447">
        <f>154.5/1000</f>
        <v>0.1545</v>
      </c>
      <c r="D125" s="448">
        <f>304.1/1000</f>
        <v>0.30410000000000004</v>
      </c>
      <c r="E125" s="497">
        <v>0.44345400000000001</v>
      </c>
      <c r="F125" s="497">
        <v>0.52009700000000003</v>
      </c>
      <c r="G125" s="497">
        <v>0.58918700000000002</v>
      </c>
      <c r="H125" s="825">
        <v>0.64542499999999992</v>
      </c>
      <c r="I125" s="825">
        <v>0.92346000000000006</v>
      </c>
      <c r="J125" s="825">
        <v>1.180218</v>
      </c>
      <c r="K125" s="825">
        <v>0.83</v>
      </c>
      <c r="L125" s="825">
        <v>0.88800099999999993</v>
      </c>
      <c r="M125" s="289"/>
      <c r="N125" s="289"/>
      <c r="O125" s="408"/>
      <c r="P125" s="289"/>
      <c r="Q125" s="289"/>
      <c r="R125" s="87"/>
      <c r="S125" s="87"/>
      <c r="T125" s="87"/>
      <c r="U125" s="87"/>
      <c r="V125" s="87"/>
      <c r="W125" s="87"/>
      <c r="X125" s="87"/>
      <c r="Y125" s="87"/>
      <c r="Z125" s="87"/>
      <c r="AA125" s="87"/>
      <c r="AB125" s="87"/>
      <c r="AC125" s="77"/>
      <c r="AD125" s="77"/>
      <c r="AE125" s="77"/>
      <c r="AF125" s="25"/>
      <c r="AG125" s="25"/>
      <c r="AH125" s="25"/>
      <c r="AI125" s="25"/>
      <c r="AJ125" s="25"/>
      <c r="AK125" s="25"/>
      <c r="AL125" s="45"/>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s="4" customFormat="1" x14ac:dyDescent="0.2">
      <c r="A126" s="63"/>
      <c r="C126" s="447"/>
      <c r="D126" s="449"/>
      <c r="E126" s="498"/>
      <c r="F126" s="498"/>
      <c r="G126" s="498"/>
      <c r="H126" s="826"/>
      <c r="I126" s="826"/>
      <c r="J126" s="826"/>
      <c r="K126" s="826"/>
      <c r="L126" s="826"/>
      <c r="M126" s="409"/>
      <c r="N126" s="409"/>
      <c r="O126" s="408"/>
      <c r="P126" s="289"/>
      <c r="Q126" s="409"/>
      <c r="R126" s="87"/>
      <c r="S126" s="87"/>
      <c r="T126" s="87"/>
      <c r="U126" s="87"/>
      <c r="V126" s="87"/>
      <c r="W126" s="87"/>
      <c r="X126" s="87"/>
      <c r="Y126" s="87"/>
      <c r="Z126" s="87"/>
      <c r="AA126" s="87"/>
      <c r="AB126" s="87"/>
      <c r="AC126" s="77"/>
      <c r="AD126" s="77"/>
      <c r="AE126" s="77"/>
      <c r="AF126" s="25"/>
      <c r="AG126" s="25"/>
      <c r="AH126" s="25"/>
      <c r="AI126" s="25"/>
      <c r="AJ126" s="25"/>
      <c r="AK126" s="25"/>
      <c r="AL126" s="45"/>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s="4" customFormat="1" x14ac:dyDescent="0.2">
      <c r="A127" s="650" t="s">
        <v>249</v>
      </c>
      <c r="B127" s="197" t="s">
        <v>56</v>
      </c>
      <c r="C127" s="445">
        <f>2784.8/1000</f>
        <v>2.7848000000000002</v>
      </c>
      <c r="D127" s="64">
        <f>2791.7/1000</f>
        <v>2.7916999999999996</v>
      </c>
      <c r="E127" s="499">
        <v>2.8728730000000002</v>
      </c>
      <c r="F127" s="499">
        <v>2.9122779999999997</v>
      </c>
      <c r="G127" s="499">
        <v>3.1248899999999997</v>
      </c>
      <c r="H127" s="827">
        <v>3.351118</v>
      </c>
      <c r="I127" s="827">
        <v>3.5894159999999995</v>
      </c>
      <c r="J127" s="827">
        <v>4.2577980000000002</v>
      </c>
      <c r="K127" s="827">
        <v>4.88</v>
      </c>
      <c r="L127" s="827">
        <v>5.3277359999999998</v>
      </c>
      <c r="M127" s="112"/>
      <c r="N127" s="112"/>
      <c r="O127" s="407"/>
      <c r="P127" s="290"/>
      <c r="Q127" s="112"/>
      <c r="R127" s="87"/>
      <c r="S127" s="87"/>
      <c r="T127" s="87"/>
      <c r="U127" s="87"/>
      <c r="V127" s="87"/>
      <c r="W127" s="87"/>
      <c r="X127" s="87"/>
      <c r="Y127" s="87"/>
      <c r="Z127" s="87"/>
      <c r="AA127" s="87"/>
      <c r="AB127" s="87"/>
      <c r="AC127" s="77"/>
      <c r="AD127" s="77"/>
      <c r="AE127" s="77"/>
      <c r="AF127" s="25"/>
      <c r="AG127" s="25"/>
      <c r="AH127" s="25"/>
      <c r="AI127" s="25"/>
      <c r="AJ127" s="25"/>
      <c r="AK127" s="25"/>
      <c r="AL127" s="45"/>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s="4" customFormat="1" x14ac:dyDescent="0.2">
      <c r="A128" s="63" t="s">
        <v>3</v>
      </c>
      <c r="B128" s="63" t="s">
        <v>53</v>
      </c>
      <c r="C128" s="450">
        <f>2773.7/1000</f>
        <v>2.7736999999999998</v>
      </c>
      <c r="D128" s="66">
        <f>2743.5/1000</f>
        <v>2.7435</v>
      </c>
      <c r="E128" s="500">
        <v>2.8226599999999999</v>
      </c>
      <c r="F128" s="500">
        <v>2.8631990000000003</v>
      </c>
      <c r="G128" s="500">
        <v>3.0724849999999999</v>
      </c>
      <c r="H128" s="828">
        <v>3.2993330000000003</v>
      </c>
      <c r="I128" s="828">
        <v>3.5283919999999998</v>
      </c>
      <c r="J128" s="828">
        <v>4.1835800000000001</v>
      </c>
      <c r="K128" s="828">
        <v>4.6900000000000004</v>
      </c>
      <c r="L128" s="828">
        <v>5.2659019999999996</v>
      </c>
      <c r="M128" s="86"/>
      <c r="N128" s="86"/>
      <c r="O128" s="291"/>
      <c r="P128" s="289"/>
      <c r="Q128" s="289"/>
      <c r="R128" s="87"/>
      <c r="S128" s="87"/>
      <c r="T128" s="87"/>
      <c r="U128" s="87"/>
      <c r="V128" s="87"/>
      <c r="W128" s="87"/>
      <c r="X128" s="87"/>
      <c r="Y128" s="87"/>
      <c r="Z128" s="87"/>
      <c r="AA128" s="87"/>
      <c r="AB128" s="87"/>
      <c r="AC128" s="77"/>
      <c r="AD128" s="77"/>
      <c r="AE128" s="77"/>
      <c r="AF128" s="25"/>
      <c r="AG128" s="25"/>
      <c r="AH128" s="25"/>
      <c r="AI128" s="25"/>
      <c r="AJ128" s="25"/>
      <c r="AK128" s="25"/>
      <c r="AL128" s="45"/>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s="4" customFormat="1" x14ac:dyDescent="0.2">
      <c r="A129" s="649" t="s">
        <v>247</v>
      </c>
      <c r="B129" s="63" t="s">
        <v>54</v>
      </c>
      <c r="C129" s="450">
        <f>3.2/1000</f>
        <v>3.2000000000000002E-3</v>
      </c>
      <c r="D129" s="66">
        <f>36.7/1000</f>
        <v>3.6700000000000003E-2</v>
      </c>
      <c r="E129" s="500">
        <v>3.4762999999999995E-2</v>
      </c>
      <c r="F129" s="500">
        <v>2.8690999999999998E-2</v>
      </c>
      <c r="G129" s="500">
        <v>2.8308E-2</v>
      </c>
      <c r="H129" s="828">
        <v>2.5946999999999998E-2</v>
      </c>
      <c r="I129" s="828">
        <v>2.4362999999999999E-2</v>
      </c>
      <c r="J129" s="828">
        <v>2.2832999999999999E-2</v>
      </c>
      <c r="K129" s="828">
        <v>0.12</v>
      </c>
      <c r="L129" s="828">
        <v>1.9691E-2</v>
      </c>
      <c r="M129" s="86"/>
      <c r="N129" s="86"/>
      <c r="O129" s="291"/>
      <c r="P129" s="289"/>
      <c r="Q129" s="289"/>
      <c r="R129" s="87"/>
      <c r="S129" s="87"/>
      <c r="T129" s="87"/>
      <c r="U129" s="87"/>
      <c r="V129" s="87"/>
      <c r="W129" s="87"/>
      <c r="X129" s="87"/>
      <c r="Y129" s="87"/>
      <c r="Z129" s="87"/>
      <c r="AA129" s="87"/>
      <c r="AB129" s="87"/>
      <c r="AC129" s="77"/>
      <c r="AD129" s="77"/>
      <c r="AE129" s="77"/>
      <c r="AF129" s="25"/>
      <c r="AG129" s="25"/>
      <c r="AH129" s="25"/>
      <c r="AI129" s="25"/>
      <c r="AJ129" s="25"/>
      <c r="AK129" s="25"/>
      <c r="AL129" s="45"/>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s="4" customFormat="1" x14ac:dyDescent="0.2">
      <c r="A130" s="651" t="s">
        <v>248</v>
      </c>
      <c r="B130" s="73" t="s">
        <v>55</v>
      </c>
      <c r="C130" s="451">
        <f>7.9/1000</f>
        <v>7.9000000000000008E-3</v>
      </c>
      <c r="D130" s="442">
        <f>11.5/1000</f>
        <v>1.15E-2</v>
      </c>
      <c r="E130" s="501">
        <v>1.5449999999999998E-2</v>
      </c>
      <c r="F130" s="501">
        <v>2.0388000000000003E-2</v>
      </c>
      <c r="G130" s="501">
        <v>2.4097E-2</v>
      </c>
      <c r="H130" s="829">
        <v>2.5838E-2</v>
      </c>
      <c r="I130" s="829">
        <v>3.6660999999999999E-2</v>
      </c>
      <c r="J130" s="829">
        <v>5.1385E-2</v>
      </c>
      <c r="K130" s="829">
        <v>7.0000000000000007E-2</v>
      </c>
      <c r="L130" s="829">
        <v>4.2143E-2</v>
      </c>
      <c r="M130" s="86"/>
      <c r="N130" s="86"/>
      <c r="O130" s="291"/>
      <c r="P130" s="289"/>
      <c r="Q130" s="289"/>
      <c r="R130" s="87"/>
      <c r="S130" s="87"/>
      <c r="T130" s="87"/>
      <c r="U130" s="87"/>
      <c r="V130" s="87"/>
      <c r="W130" s="87"/>
      <c r="X130" s="87"/>
      <c r="Y130" s="87"/>
      <c r="Z130" s="87"/>
      <c r="AA130" s="87"/>
      <c r="AB130" s="87"/>
      <c r="AC130" s="77"/>
      <c r="AD130" s="77"/>
      <c r="AE130" s="77"/>
      <c r="AF130" s="25"/>
      <c r="AG130" s="25"/>
      <c r="AH130" s="25"/>
      <c r="AI130" s="25"/>
      <c r="AJ130" s="25"/>
      <c r="AK130" s="25"/>
      <c r="AL130" s="45"/>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s="4" customFormat="1" ht="15" x14ac:dyDescent="0.2">
      <c r="A131" s="502" t="s">
        <v>250</v>
      </c>
      <c r="B131" s="18"/>
      <c r="C131" s="96"/>
      <c r="D131" s="96"/>
      <c r="E131" s="96"/>
      <c r="F131" s="96"/>
      <c r="G131" s="96"/>
      <c r="H131" s="96"/>
      <c r="I131" s="96"/>
      <c r="J131" s="96"/>
      <c r="K131" s="96"/>
      <c r="L131" s="87"/>
      <c r="M131" s="87"/>
      <c r="N131" s="87"/>
      <c r="O131" s="87"/>
      <c r="P131" s="87"/>
      <c r="Q131" s="87"/>
      <c r="R131" s="87"/>
      <c r="S131" s="87"/>
      <c r="T131" s="87"/>
      <c r="U131" s="87"/>
      <c r="V131" s="87"/>
      <c r="W131" s="87"/>
      <c r="X131" s="87"/>
      <c r="Y131" s="87"/>
      <c r="Z131" s="87"/>
      <c r="AA131" s="87"/>
      <c r="AB131" s="87"/>
      <c r="AC131" s="77"/>
      <c r="AD131" s="77"/>
      <c r="AE131" s="77"/>
      <c r="AF131" s="25"/>
      <c r="AG131" s="25"/>
      <c r="AH131" s="25"/>
      <c r="AI131" s="25"/>
      <c r="AJ131" s="25"/>
      <c r="AK131" s="25"/>
      <c r="AL131" s="45"/>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s="4" customFormat="1" x14ac:dyDescent="0.2">
      <c r="A132" s="8"/>
      <c r="B132" s="8"/>
      <c r="C132" s="96"/>
      <c r="D132" s="96"/>
      <c r="E132" s="96"/>
      <c r="F132" s="96"/>
      <c r="G132" s="96"/>
      <c r="H132" s="96"/>
      <c r="I132" s="96"/>
      <c r="J132" s="96"/>
      <c r="K132" s="96"/>
      <c r="L132" s="87"/>
      <c r="M132" s="87"/>
      <c r="N132" s="87"/>
      <c r="O132" s="87"/>
      <c r="P132" s="87"/>
      <c r="Q132" s="88"/>
      <c r="R132" s="88"/>
      <c r="S132" s="88"/>
      <c r="T132" s="88"/>
      <c r="U132" s="88"/>
      <c r="V132" s="88"/>
      <c r="W132" s="88"/>
      <c r="X132" s="88"/>
      <c r="Y132" s="88"/>
      <c r="Z132" s="88"/>
      <c r="AA132" s="88"/>
      <c r="AB132" s="88"/>
      <c r="AC132" s="82"/>
      <c r="AD132" s="82"/>
      <c r="AE132" s="82"/>
      <c r="AF132" s="21"/>
      <c r="AG132" s="21"/>
      <c r="AH132" s="21"/>
      <c r="AI132" s="21"/>
      <c r="AJ132" s="21"/>
      <c r="AK132" s="22"/>
      <c r="AL132" s="45"/>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s="4" customFormat="1" x14ac:dyDescent="0.2">
      <c r="A133" s="35"/>
      <c r="B133" s="35"/>
      <c r="C133" s="96"/>
      <c r="D133" s="96"/>
      <c r="E133" s="96"/>
      <c r="F133" s="96"/>
      <c r="G133" s="96"/>
      <c r="H133" s="96"/>
      <c r="I133" s="96"/>
      <c r="J133" s="96"/>
      <c r="K133" s="96"/>
      <c r="L133" s="141"/>
      <c r="M133" s="141"/>
      <c r="N133" s="141"/>
      <c r="O133" s="141"/>
      <c r="P133" s="141"/>
      <c r="Q133" s="146"/>
      <c r="R133" s="146"/>
      <c r="S133" s="146"/>
      <c r="T133" s="146"/>
      <c r="U133" s="146"/>
      <c r="V133" s="146"/>
      <c r="W133" s="146"/>
      <c r="X133" s="146"/>
      <c r="Y133" s="146"/>
      <c r="Z133" s="146"/>
      <c r="AA133" s="146"/>
      <c r="AB133" s="146"/>
      <c r="AC133" s="122"/>
      <c r="AD133" s="122"/>
      <c r="AE133" s="12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s="4" customFormat="1" x14ac:dyDescent="0.2">
      <c r="A134" s="652" t="s">
        <v>251</v>
      </c>
      <c r="B134" s="42" t="s">
        <v>68</v>
      </c>
      <c r="C134" s="82"/>
      <c r="D134" s="82"/>
      <c r="E134" s="82"/>
      <c r="F134" s="82"/>
      <c r="G134" s="82"/>
      <c r="H134" s="82"/>
      <c r="I134" s="82"/>
      <c r="J134" s="82"/>
      <c r="K134" s="82"/>
      <c r="L134" s="82"/>
      <c r="M134" s="82"/>
      <c r="N134" s="82"/>
      <c r="O134" s="88"/>
      <c r="P134" s="88"/>
      <c r="Q134" s="87"/>
      <c r="R134" s="87"/>
      <c r="S134" s="87"/>
      <c r="T134" s="87"/>
      <c r="U134" s="87"/>
      <c r="V134" s="87"/>
      <c r="W134" s="87"/>
      <c r="X134" s="87"/>
      <c r="Y134" s="87"/>
      <c r="Z134" s="87"/>
      <c r="AA134" s="87"/>
      <c r="AB134" s="87"/>
      <c r="AC134" s="122"/>
      <c r="AD134" s="122"/>
      <c r="AE134" s="12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s="4" customFormat="1" x14ac:dyDescent="0.2">
      <c r="A135" s="43"/>
      <c r="B135" s="43"/>
      <c r="C135" s="124">
        <v>1984</v>
      </c>
      <c r="D135" s="124">
        <v>1985</v>
      </c>
      <c r="E135" s="124">
        <v>1986</v>
      </c>
      <c r="F135" s="124">
        <v>1987</v>
      </c>
      <c r="G135" s="124">
        <v>1988</v>
      </c>
      <c r="H135" s="124">
        <v>1989</v>
      </c>
      <c r="I135" s="124">
        <v>1990</v>
      </c>
      <c r="J135" s="117">
        <v>1991</v>
      </c>
      <c r="K135" s="117">
        <v>1992</v>
      </c>
      <c r="L135" s="117">
        <v>1993</v>
      </c>
      <c r="M135" s="117">
        <v>1994</v>
      </c>
      <c r="N135" s="117">
        <v>1995</v>
      </c>
      <c r="O135" s="117">
        <v>1996</v>
      </c>
      <c r="P135" s="117">
        <v>1997</v>
      </c>
      <c r="Q135" s="117">
        <v>1998</v>
      </c>
      <c r="R135" s="117">
        <v>1999</v>
      </c>
      <c r="S135" s="117">
        <v>2000</v>
      </c>
      <c r="T135" s="117">
        <v>2001</v>
      </c>
      <c r="U135" s="117">
        <v>2002</v>
      </c>
      <c r="V135" s="117">
        <v>2003</v>
      </c>
      <c r="W135" s="117">
        <v>2004</v>
      </c>
      <c r="X135" s="117">
        <v>2005</v>
      </c>
      <c r="Y135" s="118">
        <v>2006</v>
      </c>
      <c r="Z135" s="118">
        <v>2007</v>
      </c>
      <c r="AA135" s="118">
        <v>2008</v>
      </c>
      <c r="AB135" s="118">
        <v>2009</v>
      </c>
      <c r="AC135" s="183">
        <v>2010</v>
      </c>
      <c r="AD135" s="834">
        <v>2011</v>
      </c>
      <c r="AE135" s="834">
        <v>2012</v>
      </c>
      <c r="AF135" s="834">
        <v>2013</v>
      </c>
      <c r="AG135" s="834">
        <v>2014</v>
      </c>
      <c r="AH135" s="834">
        <v>2015</v>
      </c>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s="4" customFormat="1" x14ac:dyDescent="0.2">
      <c r="A136" s="551" t="s">
        <v>8</v>
      </c>
      <c r="B136" s="20" t="s">
        <v>8</v>
      </c>
      <c r="C136" s="82" t="s">
        <v>0</v>
      </c>
      <c r="D136" s="82" t="s">
        <v>0</v>
      </c>
      <c r="E136" s="82" t="s">
        <v>0</v>
      </c>
      <c r="F136" s="67" t="s">
        <v>0</v>
      </c>
      <c r="G136" s="67" t="s">
        <v>0</v>
      </c>
      <c r="H136" s="67" t="s">
        <v>0</v>
      </c>
      <c r="I136" s="67" t="s">
        <v>0</v>
      </c>
      <c r="J136" s="67" t="s">
        <v>0</v>
      </c>
      <c r="K136" s="67" t="s">
        <v>0</v>
      </c>
      <c r="L136" s="67" t="s">
        <v>0</v>
      </c>
      <c r="M136" s="67">
        <v>2237.1999999999998</v>
      </c>
      <c r="N136" s="67">
        <v>2474.5</v>
      </c>
      <c r="O136" s="67">
        <v>4257.3999999999996</v>
      </c>
      <c r="P136" s="67">
        <v>4683.3999999999996</v>
      </c>
      <c r="Q136" s="67">
        <v>4781.8999999999996</v>
      </c>
      <c r="R136" s="67">
        <v>5875.4</v>
      </c>
      <c r="S136" s="67">
        <v>5894.4</v>
      </c>
      <c r="T136" s="67">
        <v>5951.8</v>
      </c>
      <c r="U136" s="67">
        <v>6225.1</v>
      </c>
      <c r="V136" s="67">
        <v>6934.7</v>
      </c>
      <c r="W136" s="82">
        <v>8963.5</v>
      </c>
      <c r="X136" s="127">
        <v>8247.9</v>
      </c>
      <c r="Y136" s="182">
        <v>9386.5</v>
      </c>
      <c r="Z136" s="182">
        <v>10884.7</v>
      </c>
      <c r="AA136" s="182">
        <v>11735.1</v>
      </c>
      <c r="AB136" s="182">
        <v>11558.4</v>
      </c>
      <c r="AC136" s="182">
        <v>12547.3</v>
      </c>
      <c r="AD136" s="833">
        <v>13339.3</v>
      </c>
      <c r="AE136" s="833">
        <v>13802.8</v>
      </c>
      <c r="AF136" s="833">
        <v>14751.9</v>
      </c>
      <c r="AG136" s="833">
        <v>15889.8</v>
      </c>
      <c r="AH136" s="833">
        <v>16694.3</v>
      </c>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s="4" customFormat="1" ht="15" x14ac:dyDescent="0.2">
      <c r="A137" s="653" t="s">
        <v>252</v>
      </c>
      <c r="B137" s="186" t="s">
        <v>9</v>
      </c>
      <c r="C137" s="119">
        <v>619.6</v>
      </c>
      <c r="D137" s="119">
        <v>763</v>
      </c>
      <c r="E137" s="119">
        <f>E138+E139</f>
        <v>924.5</v>
      </c>
      <c r="F137" s="452">
        <f>F138+F139</f>
        <v>1053.8</v>
      </c>
      <c r="G137" s="452">
        <v>1074.0999999999999</v>
      </c>
      <c r="H137" s="452">
        <v>1074.0999999999999</v>
      </c>
      <c r="I137" s="452">
        <v>1176</v>
      </c>
      <c r="J137" s="452">
        <v>1418.5</v>
      </c>
      <c r="K137" s="452">
        <v>1540.3</v>
      </c>
      <c r="L137" s="452">
        <v>1555.2</v>
      </c>
      <c r="M137" s="452">
        <v>1859.4</v>
      </c>
      <c r="N137" s="452">
        <v>2074.8000000000002</v>
      </c>
      <c r="O137" s="67">
        <v>3921.5</v>
      </c>
      <c r="P137" s="67">
        <v>4358.8</v>
      </c>
      <c r="Q137" s="67">
        <v>4464.6000000000004</v>
      </c>
      <c r="R137" s="67">
        <v>5572.4</v>
      </c>
      <c r="S137" s="67">
        <v>5627.7</v>
      </c>
      <c r="T137" s="67">
        <v>5695.1</v>
      </c>
      <c r="U137" s="67">
        <v>5943.5</v>
      </c>
      <c r="V137" s="67">
        <v>6653.3</v>
      </c>
      <c r="W137" s="82">
        <v>8656</v>
      </c>
      <c r="X137" s="127">
        <v>7909.5</v>
      </c>
      <c r="Y137" s="64">
        <v>9018.6</v>
      </c>
      <c r="Z137" s="64">
        <v>10475.700000000001</v>
      </c>
      <c r="AA137" s="64">
        <v>11278</v>
      </c>
      <c r="AB137" s="64">
        <v>11080.7</v>
      </c>
      <c r="AC137" s="64">
        <v>12036.9</v>
      </c>
      <c r="AD137" s="830">
        <v>12788.2</v>
      </c>
      <c r="AE137" s="830">
        <v>13201</v>
      </c>
      <c r="AF137" s="830">
        <v>14112.8</v>
      </c>
      <c r="AG137" s="830">
        <v>15203.6</v>
      </c>
      <c r="AH137" s="830">
        <v>15966.6</v>
      </c>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s="4" customFormat="1" ht="15" x14ac:dyDescent="0.2">
      <c r="A138" s="654" t="s">
        <v>253</v>
      </c>
      <c r="B138" s="33" t="s">
        <v>64</v>
      </c>
      <c r="C138" s="113">
        <v>76</v>
      </c>
      <c r="D138" s="113">
        <v>111</v>
      </c>
      <c r="E138" s="113">
        <v>146</v>
      </c>
      <c r="F138" s="453">
        <v>216</v>
      </c>
      <c r="G138" s="453">
        <v>244.1</v>
      </c>
      <c r="H138" s="453">
        <v>364.2</v>
      </c>
      <c r="I138" s="453">
        <v>479.3</v>
      </c>
      <c r="J138" s="453">
        <v>792.4</v>
      </c>
      <c r="K138" s="453">
        <v>976.3</v>
      </c>
      <c r="L138" s="453">
        <v>1011.6</v>
      </c>
      <c r="M138" s="453">
        <v>1121.9000000000001</v>
      </c>
      <c r="N138" s="453">
        <v>1309.3</v>
      </c>
      <c r="O138" s="68">
        <v>2440.6</v>
      </c>
      <c r="P138" s="68">
        <v>2935.6</v>
      </c>
      <c r="Q138" s="68">
        <v>3223.2</v>
      </c>
      <c r="R138" s="68">
        <v>4444.3999999999996</v>
      </c>
      <c r="S138" s="68">
        <v>4720</v>
      </c>
      <c r="T138" s="68">
        <v>5156</v>
      </c>
      <c r="U138" s="68">
        <v>5457.2</v>
      </c>
      <c r="V138" s="68">
        <v>6242</v>
      </c>
      <c r="W138" s="77">
        <v>8283.6</v>
      </c>
      <c r="X138" s="130">
        <v>7662.1</v>
      </c>
      <c r="Y138" s="66">
        <v>8680.1</v>
      </c>
      <c r="Z138" s="66">
        <v>10212.200000000001</v>
      </c>
      <c r="AA138" s="66">
        <v>11042.9</v>
      </c>
      <c r="AB138" s="66">
        <v>10868.5</v>
      </c>
      <c r="AC138" s="66">
        <v>11854.7</v>
      </c>
      <c r="AD138" s="831">
        <v>12607.6</v>
      </c>
      <c r="AE138" s="831">
        <v>13055</v>
      </c>
      <c r="AF138" s="831">
        <v>13974.3</v>
      </c>
      <c r="AG138" s="831">
        <v>15076.8</v>
      </c>
      <c r="AH138" s="831">
        <v>15827.9</v>
      </c>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s="4" customFormat="1" x14ac:dyDescent="0.2">
      <c r="A139" s="654" t="s">
        <v>204</v>
      </c>
      <c r="B139" s="36" t="s">
        <v>11</v>
      </c>
      <c r="C139" s="113">
        <v>543.6</v>
      </c>
      <c r="D139" s="113">
        <v>652</v>
      </c>
      <c r="E139" s="113">
        <v>778.5</v>
      </c>
      <c r="F139" s="453">
        <v>837.8</v>
      </c>
      <c r="G139" s="454">
        <v>830</v>
      </c>
      <c r="H139" s="454">
        <v>709.9</v>
      </c>
      <c r="I139" s="454">
        <v>696.7</v>
      </c>
      <c r="J139" s="453">
        <v>626.1</v>
      </c>
      <c r="K139" s="453">
        <v>564</v>
      </c>
      <c r="L139" s="453">
        <v>543.6</v>
      </c>
      <c r="M139" s="453">
        <v>737.5</v>
      </c>
      <c r="N139" s="453">
        <v>765.5</v>
      </c>
      <c r="O139" s="68">
        <v>1480.9</v>
      </c>
      <c r="P139" s="68">
        <v>1423.2</v>
      </c>
      <c r="Q139" s="68">
        <v>1241.4000000000001</v>
      </c>
      <c r="R139" s="68">
        <v>1127.9000000000001</v>
      </c>
      <c r="S139" s="68">
        <v>907.7</v>
      </c>
      <c r="T139" s="68">
        <v>539</v>
      </c>
      <c r="U139" s="68">
        <v>486.3</v>
      </c>
      <c r="V139" s="68">
        <v>411.3</v>
      </c>
      <c r="W139" s="77">
        <v>372.4</v>
      </c>
      <c r="X139" s="130">
        <v>247.4</v>
      </c>
      <c r="Y139" s="66">
        <v>338.5</v>
      </c>
      <c r="Z139" s="66">
        <v>263.5</v>
      </c>
      <c r="AA139" s="66">
        <v>235</v>
      </c>
      <c r="AB139" s="66">
        <v>212.2</v>
      </c>
      <c r="AC139" s="66">
        <v>182.3</v>
      </c>
      <c r="AD139" s="831">
        <v>180.6</v>
      </c>
      <c r="AE139" s="831">
        <v>146</v>
      </c>
      <c r="AF139" s="831">
        <v>138.5</v>
      </c>
      <c r="AG139" s="831">
        <v>126.9</v>
      </c>
      <c r="AH139" s="831">
        <v>138.69999999999999</v>
      </c>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s="4" customFormat="1" x14ac:dyDescent="0.2">
      <c r="A140" s="655" t="s">
        <v>12</v>
      </c>
      <c r="B140" s="186" t="s">
        <v>12</v>
      </c>
      <c r="C140" s="77" t="s">
        <v>0</v>
      </c>
      <c r="D140" s="77" t="s">
        <v>0</v>
      </c>
      <c r="E140" s="77" t="s">
        <v>0</v>
      </c>
      <c r="F140" s="68" t="s">
        <v>0</v>
      </c>
      <c r="G140" s="68" t="s">
        <v>0</v>
      </c>
      <c r="H140" s="68" t="s">
        <v>0</v>
      </c>
      <c r="I140" s="68" t="s">
        <v>0</v>
      </c>
      <c r="J140" s="68" t="s">
        <v>0</v>
      </c>
      <c r="K140" s="68" t="s">
        <v>0</v>
      </c>
      <c r="L140" s="68" t="s">
        <v>0</v>
      </c>
      <c r="M140" s="67">
        <v>41.9</v>
      </c>
      <c r="N140" s="67">
        <v>57.8</v>
      </c>
      <c r="O140" s="67">
        <v>80.400000000000006</v>
      </c>
      <c r="P140" s="67">
        <v>104.1</v>
      </c>
      <c r="Q140" s="67">
        <v>134.6</v>
      </c>
      <c r="R140" s="67">
        <v>164.1</v>
      </c>
      <c r="S140" s="67">
        <v>164.3</v>
      </c>
      <c r="T140" s="67">
        <v>184.2</v>
      </c>
      <c r="U140" s="67">
        <v>224.9</v>
      </c>
      <c r="V140" s="67">
        <v>236.6</v>
      </c>
      <c r="W140" s="82">
        <v>265</v>
      </c>
      <c r="X140" s="127">
        <v>305.5</v>
      </c>
      <c r="Y140" s="64">
        <v>352.2</v>
      </c>
      <c r="Z140" s="64">
        <v>396.1</v>
      </c>
      <c r="AA140" s="64">
        <v>445.8</v>
      </c>
      <c r="AB140" s="64">
        <v>465.8</v>
      </c>
      <c r="AC140" s="64">
        <v>500.1</v>
      </c>
      <c r="AD140" s="830">
        <v>543.4</v>
      </c>
      <c r="AE140" s="830">
        <v>594.1</v>
      </c>
      <c r="AF140" s="830">
        <v>632.70000000000005</v>
      </c>
      <c r="AG140" s="830">
        <v>681.3</v>
      </c>
      <c r="AH140" s="830">
        <v>724.3</v>
      </c>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s="4" customFormat="1" x14ac:dyDescent="0.2">
      <c r="A141" s="656" t="s">
        <v>10</v>
      </c>
      <c r="B141" s="32" t="s">
        <v>10</v>
      </c>
      <c r="C141" s="77" t="s">
        <v>0</v>
      </c>
      <c r="D141" s="77" t="s">
        <v>0</v>
      </c>
      <c r="E141" s="77" t="s">
        <v>0</v>
      </c>
      <c r="F141" s="68" t="s">
        <v>0</v>
      </c>
      <c r="G141" s="68" t="s">
        <v>0</v>
      </c>
      <c r="H141" s="68" t="s">
        <v>0</v>
      </c>
      <c r="I141" s="68" t="s">
        <v>0</v>
      </c>
      <c r="J141" s="68">
        <v>11.2</v>
      </c>
      <c r="K141" s="68">
        <v>16.600000000000001</v>
      </c>
      <c r="L141" s="68">
        <v>24.9</v>
      </c>
      <c r="M141" s="68">
        <v>34.799999999999997</v>
      </c>
      <c r="N141" s="68">
        <v>49.3</v>
      </c>
      <c r="O141" s="68">
        <v>74.599999999999994</v>
      </c>
      <c r="P141" s="68">
        <v>97.4</v>
      </c>
      <c r="Q141" s="68">
        <v>125.3</v>
      </c>
      <c r="R141" s="68">
        <v>151.19999999999999</v>
      </c>
      <c r="S141" s="68">
        <v>156.19999999999999</v>
      </c>
      <c r="T141" s="68">
        <v>175.4</v>
      </c>
      <c r="U141" s="68">
        <v>215.4</v>
      </c>
      <c r="V141" s="68">
        <v>227.9</v>
      </c>
      <c r="W141" s="77">
        <v>254.1</v>
      </c>
      <c r="X141" s="130">
        <v>289.5</v>
      </c>
      <c r="Y141" s="66">
        <v>336.3</v>
      </c>
      <c r="Z141" s="66">
        <v>390.2</v>
      </c>
      <c r="AA141" s="66">
        <v>442.2</v>
      </c>
      <c r="AB141" s="66">
        <v>463.3</v>
      </c>
      <c r="AC141" s="66">
        <v>497.6</v>
      </c>
      <c r="AD141" s="831">
        <v>540.5</v>
      </c>
      <c r="AE141" s="831">
        <v>590</v>
      </c>
      <c r="AF141" s="831">
        <v>628.79999999999995</v>
      </c>
      <c r="AG141" s="831">
        <v>677.4</v>
      </c>
      <c r="AH141" s="831">
        <v>720.3</v>
      </c>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s="4" customFormat="1" x14ac:dyDescent="0.2">
      <c r="A142" s="657" t="s">
        <v>205</v>
      </c>
      <c r="B142" s="37" t="s">
        <v>13</v>
      </c>
      <c r="C142" s="77" t="s">
        <v>0</v>
      </c>
      <c r="D142" s="77" t="s">
        <v>0</v>
      </c>
      <c r="E142" s="77" t="s">
        <v>0</v>
      </c>
      <c r="F142" s="68" t="s">
        <v>0</v>
      </c>
      <c r="G142" s="455" t="s">
        <v>0</v>
      </c>
      <c r="H142" s="455" t="s">
        <v>0</v>
      </c>
      <c r="I142" s="455" t="s">
        <v>0</v>
      </c>
      <c r="J142" s="68" t="s">
        <v>0</v>
      </c>
      <c r="K142" s="68" t="s">
        <v>0</v>
      </c>
      <c r="L142" s="68" t="s">
        <v>0</v>
      </c>
      <c r="M142" s="68">
        <v>7.1</v>
      </c>
      <c r="N142" s="68">
        <v>8.4</v>
      </c>
      <c r="O142" s="68">
        <v>5.8</v>
      </c>
      <c r="P142" s="68">
        <v>6.7</v>
      </c>
      <c r="Q142" s="68">
        <v>9.3000000000000007</v>
      </c>
      <c r="R142" s="68">
        <v>12.9</v>
      </c>
      <c r="S142" s="68">
        <v>8.1</v>
      </c>
      <c r="T142" s="68">
        <v>8.9</v>
      </c>
      <c r="U142" s="68">
        <v>9.5</v>
      </c>
      <c r="V142" s="68">
        <v>8.6999999999999993</v>
      </c>
      <c r="W142" s="77">
        <v>10.9</v>
      </c>
      <c r="X142" s="130">
        <v>16</v>
      </c>
      <c r="Y142" s="66">
        <v>15.9</v>
      </c>
      <c r="Z142" s="66">
        <v>6</v>
      </c>
      <c r="AA142" s="66">
        <v>3.5</v>
      </c>
      <c r="AB142" s="66">
        <v>2.5</v>
      </c>
      <c r="AC142" s="66">
        <v>2.5</v>
      </c>
      <c r="AD142" s="831">
        <v>2.9</v>
      </c>
      <c r="AE142" s="831">
        <v>4.0999999999999996</v>
      </c>
      <c r="AF142" s="831">
        <v>3.9</v>
      </c>
      <c r="AG142" s="831">
        <v>3.9</v>
      </c>
      <c r="AH142" s="831">
        <v>4.0999999999999996</v>
      </c>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s="4" customFormat="1" x14ac:dyDescent="0.2">
      <c r="A143" s="658" t="s">
        <v>7</v>
      </c>
      <c r="B143" s="198" t="s">
        <v>7</v>
      </c>
      <c r="C143" s="114" t="s">
        <v>0</v>
      </c>
      <c r="D143" s="114" t="s">
        <v>0</v>
      </c>
      <c r="E143" s="114" t="s">
        <v>0</v>
      </c>
      <c r="F143" s="456" t="s">
        <v>0</v>
      </c>
      <c r="G143" s="457" t="s">
        <v>0</v>
      </c>
      <c r="H143" s="457" t="s">
        <v>0</v>
      </c>
      <c r="I143" s="456">
        <v>501.5</v>
      </c>
      <c r="J143" s="456">
        <v>474.2</v>
      </c>
      <c r="K143" s="456">
        <v>415.8</v>
      </c>
      <c r="L143" s="456">
        <v>317.2</v>
      </c>
      <c r="M143" s="456">
        <v>335.8</v>
      </c>
      <c r="N143" s="456">
        <v>342</v>
      </c>
      <c r="O143" s="456">
        <v>255.5</v>
      </c>
      <c r="P143" s="456">
        <v>220.5</v>
      </c>
      <c r="Q143" s="456">
        <v>182.7</v>
      </c>
      <c r="R143" s="456">
        <v>138.9</v>
      </c>
      <c r="S143" s="456">
        <v>102.4</v>
      </c>
      <c r="T143" s="456">
        <v>72.5</v>
      </c>
      <c r="U143" s="456">
        <v>56.6</v>
      </c>
      <c r="V143" s="456">
        <v>44.9</v>
      </c>
      <c r="W143" s="114">
        <v>42.5</v>
      </c>
      <c r="X143" s="114">
        <v>32.9</v>
      </c>
      <c r="Y143" s="181">
        <v>15.8</v>
      </c>
      <c r="Z143" s="181">
        <v>12.9</v>
      </c>
      <c r="AA143" s="181">
        <v>11.3</v>
      </c>
      <c r="AB143" s="181">
        <v>12</v>
      </c>
      <c r="AC143" s="181">
        <v>10.3</v>
      </c>
      <c r="AD143" s="832">
        <v>7.7</v>
      </c>
      <c r="AE143" s="832">
        <v>7.7</v>
      </c>
      <c r="AF143" s="832">
        <v>6.5</v>
      </c>
      <c r="AG143" s="832">
        <v>4.8</v>
      </c>
      <c r="AH143" s="832">
        <v>3.4</v>
      </c>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s="4" customFormat="1" ht="15" x14ac:dyDescent="0.2">
      <c r="A144" s="19" t="s">
        <v>363</v>
      </c>
      <c r="B144" s="19"/>
      <c r="C144" s="87"/>
      <c r="D144" s="87"/>
      <c r="E144" s="87"/>
      <c r="F144" s="87"/>
      <c r="G144" s="87"/>
      <c r="H144" s="87"/>
      <c r="I144" s="87"/>
      <c r="J144" s="87"/>
      <c r="K144" s="87"/>
      <c r="L144" s="87"/>
      <c r="M144" s="87"/>
      <c r="N144" s="87"/>
      <c r="O144" s="87"/>
      <c r="P144" s="87"/>
      <c r="Q144" s="88"/>
      <c r="R144" s="88"/>
      <c r="S144" s="88"/>
      <c r="T144" s="88"/>
      <c r="U144" s="88"/>
      <c r="V144" s="88"/>
      <c r="W144" s="88"/>
      <c r="X144" s="88"/>
      <c r="Y144" s="88"/>
      <c r="Z144" s="88"/>
      <c r="AA144" s="88"/>
      <c r="AB144" s="88"/>
      <c r="AC144" s="122"/>
      <c r="AD144" s="122"/>
      <c r="AE144" s="12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s="4" customFormat="1" ht="15" x14ac:dyDescent="0.2">
      <c r="A145" s="199" t="s">
        <v>365</v>
      </c>
      <c r="B145" s="9" t="s">
        <v>60</v>
      </c>
      <c r="C145" s="87"/>
      <c r="D145" s="87"/>
      <c r="E145" s="87"/>
      <c r="F145" s="87"/>
      <c r="G145" s="87"/>
      <c r="H145" s="87"/>
      <c r="I145" s="87"/>
      <c r="J145" s="87"/>
      <c r="K145" s="87"/>
      <c r="L145" s="87"/>
      <c r="M145" s="87"/>
      <c r="N145" s="77"/>
      <c r="O145" s="87"/>
      <c r="P145" s="87"/>
      <c r="Q145" s="87"/>
      <c r="R145" s="87"/>
      <c r="S145" s="87"/>
      <c r="T145" s="87"/>
      <c r="U145" s="87"/>
      <c r="V145" s="87"/>
      <c r="W145" s="87"/>
      <c r="X145" s="87"/>
      <c r="Y145" s="87"/>
      <c r="Z145" s="87"/>
      <c r="AA145" s="87"/>
      <c r="AB145" s="87"/>
      <c r="AC145" s="122"/>
      <c r="AD145" s="122"/>
      <c r="AE145" s="12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s="4" customFormat="1" ht="15" x14ac:dyDescent="0.2">
      <c r="A146" s="199"/>
      <c r="B146" s="46"/>
      <c r="C146" s="116"/>
      <c r="D146" s="116"/>
      <c r="E146" s="116"/>
      <c r="F146" s="116"/>
      <c r="G146" s="116"/>
      <c r="H146" s="116"/>
      <c r="I146" s="194"/>
      <c r="J146" s="194"/>
      <c r="K146" s="194"/>
      <c r="L146" s="194"/>
      <c r="M146" s="194"/>
      <c r="N146" s="194"/>
      <c r="O146" s="87"/>
      <c r="P146" s="87"/>
      <c r="Q146" s="87"/>
      <c r="R146" s="87"/>
      <c r="S146" s="87"/>
      <c r="T146" s="87"/>
      <c r="U146" s="87"/>
      <c r="V146" s="87"/>
      <c r="W146" s="87"/>
      <c r="X146" s="87"/>
      <c r="Y146" s="87"/>
      <c r="Z146" s="87"/>
      <c r="AA146" s="87"/>
      <c r="AB146" s="87"/>
      <c r="AC146" s="122"/>
      <c r="AD146" s="122"/>
      <c r="AE146" s="12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s="4" customFormat="1" ht="15" x14ac:dyDescent="0.2">
      <c r="A147" s="659" t="s">
        <v>254</v>
      </c>
      <c r="B147" s="20" t="s">
        <v>69</v>
      </c>
      <c r="C147" s="88"/>
      <c r="D147" s="88"/>
      <c r="E147" s="88"/>
      <c r="F147" s="88"/>
      <c r="G147" s="88"/>
      <c r="H147" s="88"/>
      <c r="I147" s="88"/>
      <c r="J147" s="88"/>
      <c r="K147" s="88"/>
      <c r="L147" s="88"/>
      <c r="M147" s="243"/>
      <c r="N147" s="82"/>
      <c r="O147" s="88"/>
      <c r="P147" s="88"/>
      <c r="Q147" s="87"/>
      <c r="R147" s="87"/>
      <c r="S147" s="87"/>
      <c r="T147" s="87"/>
      <c r="U147" s="87"/>
      <c r="V147" s="87"/>
      <c r="W147" s="87"/>
      <c r="X147" s="87"/>
      <c r="Y147" s="87"/>
      <c r="Z147" s="87"/>
      <c r="AA147" s="87"/>
      <c r="AB147" s="87"/>
      <c r="AC147" s="122"/>
      <c r="AD147" s="122"/>
      <c r="AE147" s="12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s="4" customFormat="1" x14ac:dyDescent="0.2">
      <c r="A148" s="47"/>
      <c r="B148" s="47"/>
      <c r="C148" s="124">
        <v>1984</v>
      </c>
      <c r="D148" s="124">
        <v>1985</v>
      </c>
      <c r="E148" s="124">
        <v>1986</v>
      </c>
      <c r="F148" s="124">
        <v>1987</v>
      </c>
      <c r="G148" s="124">
        <v>1988</v>
      </c>
      <c r="H148" s="124">
        <v>1989</v>
      </c>
      <c r="I148" s="117">
        <v>1990</v>
      </c>
      <c r="J148" s="117">
        <v>1991</v>
      </c>
      <c r="K148" s="117">
        <v>1992</v>
      </c>
      <c r="L148" s="117">
        <v>1993</v>
      </c>
      <c r="M148" s="117">
        <v>1994</v>
      </c>
      <c r="N148" s="117">
        <v>1995</v>
      </c>
      <c r="O148" s="117">
        <v>1996</v>
      </c>
      <c r="P148" s="117">
        <v>1997</v>
      </c>
      <c r="Q148" s="117">
        <v>1998</v>
      </c>
      <c r="R148" s="117">
        <v>1999</v>
      </c>
      <c r="S148" s="117">
        <v>2000</v>
      </c>
      <c r="T148" s="117">
        <v>2001</v>
      </c>
      <c r="U148" s="117">
        <v>2002</v>
      </c>
      <c r="V148" s="117">
        <v>2003</v>
      </c>
      <c r="W148" s="117">
        <v>2004</v>
      </c>
      <c r="X148" s="117">
        <v>2005</v>
      </c>
      <c r="Y148" s="118">
        <v>2006</v>
      </c>
      <c r="Z148" s="118">
        <v>2007</v>
      </c>
      <c r="AA148" s="118">
        <v>2008</v>
      </c>
      <c r="AB148" s="118">
        <v>2009</v>
      </c>
      <c r="AC148" s="118">
        <v>2010</v>
      </c>
      <c r="AD148" s="837">
        <v>2011</v>
      </c>
      <c r="AE148" s="837">
        <v>2012</v>
      </c>
      <c r="AF148" s="837">
        <v>2013</v>
      </c>
      <c r="AG148" s="837">
        <v>2014</v>
      </c>
      <c r="AH148" s="837">
        <v>2015</v>
      </c>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s="4" customFormat="1" x14ac:dyDescent="0.2">
      <c r="A149" s="215" t="s">
        <v>8</v>
      </c>
      <c r="B149" s="9" t="s">
        <v>15</v>
      </c>
      <c r="C149" s="292">
        <v>619.6</v>
      </c>
      <c r="D149" s="292">
        <v>763</v>
      </c>
      <c r="E149" s="292">
        <v>924.5</v>
      </c>
      <c r="F149" s="458">
        <v>1053.8</v>
      </c>
      <c r="G149" s="458">
        <v>1074.0999999999999</v>
      </c>
      <c r="H149" s="458">
        <v>1074.0999999999999</v>
      </c>
      <c r="I149" s="458">
        <v>1176</v>
      </c>
      <c r="J149" s="458">
        <v>1418.5</v>
      </c>
      <c r="K149" s="458">
        <v>1540.3</v>
      </c>
      <c r="L149" s="458">
        <v>1555.2</v>
      </c>
      <c r="M149" s="458">
        <v>1859.4</v>
      </c>
      <c r="N149" s="458">
        <v>2074.9</v>
      </c>
      <c r="O149" s="64">
        <v>3921.5</v>
      </c>
      <c r="P149" s="64">
        <v>4358.8</v>
      </c>
      <c r="Q149" s="64">
        <v>4464.6000000000004</v>
      </c>
      <c r="R149" s="64">
        <v>5572.4</v>
      </c>
      <c r="S149" s="64">
        <v>5627.7</v>
      </c>
      <c r="T149" s="64">
        <v>5695.1</v>
      </c>
      <c r="U149" s="64">
        <v>5943.5</v>
      </c>
      <c r="V149" s="64">
        <v>6653.3</v>
      </c>
      <c r="W149" s="64">
        <v>8656</v>
      </c>
      <c r="X149" s="64">
        <v>7909.5</v>
      </c>
      <c r="Y149" s="64">
        <v>9018.6</v>
      </c>
      <c r="Z149" s="64">
        <v>10475.700000000001</v>
      </c>
      <c r="AA149" s="64">
        <v>11278</v>
      </c>
      <c r="AB149" s="64">
        <v>11080.7</v>
      </c>
      <c r="AC149" s="64">
        <v>12036.9</v>
      </c>
      <c r="AD149" s="835">
        <v>12788.2</v>
      </c>
      <c r="AE149" s="835">
        <v>13201</v>
      </c>
      <c r="AF149" s="835">
        <v>14112.8</v>
      </c>
      <c r="AG149" s="835">
        <v>15203.6</v>
      </c>
      <c r="AH149" s="835">
        <v>15966.6</v>
      </c>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s="4" customFormat="1" ht="15" x14ac:dyDescent="0.2">
      <c r="A150" s="655" t="s">
        <v>255</v>
      </c>
      <c r="B150" s="190" t="s">
        <v>62</v>
      </c>
      <c r="C150" s="292" t="s">
        <v>0</v>
      </c>
      <c r="D150" s="292" t="s">
        <v>0</v>
      </c>
      <c r="E150" s="292" t="s">
        <v>0</v>
      </c>
      <c r="F150" s="458" t="s">
        <v>0</v>
      </c>
      <c r="G150" s="458" t="s">
        <v>0</v>
      </c>
      <c r="H150" s="458" t="s">
        <v>0</v>
      </c>
      <c r="I150" s="458" t="s">
        <v>0</v>
      </c>
      <c r="J150" s="458" t="s">
        <v>0</v>
      </c>
      <c r="K150" s="458" t="s">
        <v>0</v>
      </c>
      <c r="L150" s="458" t="s">
        <v>0</v>
      </c>
      <c r="M150" s="458">
        <v>1607.3</v>
      </c>
      <c r="N150" s="458">
        <v>1825.9</v>
      </c>
      <c r="O150" s="64">
        <v>3614.4</v>
      </c>
      <c r="P150" s="64">
        <v>4046.1</v>
      </c>
      <c r="Q150" s="64">
        <v>4194.2</v>
      </c>
      <c r="R150" s="64">
        <v>5265.1</v>
      </c>
      <c r="S150" s="64">
        <v>5314.2</v>
      </c>
      <c r="T150" s="64">
        <v>5410.5</v>
      </c>
      <c r="U150" s="64">
        <v>5714.4</v>
      </c>
      <c r="V150" s="64">
        <v>6431.5</v>
      </c>
      <c r="W150" s="64">
        <v>8396.5</v>
      </c>
      <c r="X150" s="64">
        <v>7612.6</v>
      </c>
      <c r="Y150" s="64">
        <v>8732.1</v>
      </c>
      <c r="Z150" s="64">
        <v>10188.6</v>
      </c>
      <c r="AA150" s="182">
        <v>11032.4</v>
      </c>
      <c r="AB150" s="64">
        <v>10840.8</v>
      </c>
      <c r="AC150" s="64">
        <v>11783.7</v>
      </c>
      <c r="AD150" s="835">
        <v>12535.2</v>
      </c>
      <c r="AE150" s="835">
        <v>12942.9</v>
      </c>
      <c r="AF150" s="835">
        <v>13843.6</v>
      </c>
      <c r="AG150" s="835">
        <v>14932.6</v>
      </c>
      <c r="AH150" s="835">
        <v>15675.6</v>
      </c>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s="4" customFormat="1" x14ac:dyDescent="0.2">
      <c r="A151" s="188" t="s">
        <v>256</v>
      </c>
      <c r="B151" s="187" t="s">
        <v>16</v>
      </c>
      <c r="C151" s="292" t="s">
        <v>0</v>
      </c>
      <c r="D151" s="292" t="s">
        <v>0</v>
      </c>
      <c r="E151" s="292" t="s">
        <v>0</v>
      </c>
      <c r="F151" s="458" t="s">
        <v>0</v>
      </c>
      <c r="G151" s="458">
        <v>223.6</v>
      </c>
      <c r="H151" s="458">
        <v>335.8</v>
      </c>
      <c r="I151" s="458">
        <v>437.6</v>
      </c>
      <c r="J151" s="458">
        <v>741.1</v>
      </c>
      <c r="K151" s="458">
        <v>920.5</v>
      </c>
      <c r="L151" s="458">
        <v>949.8</v>
      </c>
      <c r="M151" s="458">
        <v>1053.2</v>
      </c>
      <c r="N151" s="458">
        <v>1235.7</v>
      </c>
      <c r="O151" s="64">
        <v>2321.9</v>
      </c>
      <c r="P151" s="64">
        <v>2802</v>
      </c>
      <c r="Q151" s="64">
        <v>3079.4</v>
      </c>
      <c r="R151" s="64">
        <v>4281</v>
      </c>
      <c r="S151" s="64">
        <v>4517.8999999999996</v>
      </c>
      <c r="T151" s="64">
        <v>4971.2</v>
      </c>
      <c r="U151" s="64">
        <v>5308</v>
      </c>
      <c r="V151" s="64">
        <v>6077.4</v>
      </c>
      <c r="W151" s="64">
        <v>8105.1</v>
      </c>
      <c r="X151" s="64">
        <v>7449.2</v>
      </c>
      <c r="Y151" s="64">
        <v>8456.6</v>
      </c>
      <c r="Z151" s="64">
        <v>9992.5</v>
      </c>
      <c r="AA151" s="64">
        <v>10859.6</v>
      </c>
      <c r="AB151" s="64">
        <v>10681.2</v>
      </c>
      <c r="AC151" s="64">
        <v>11636.4</v>
      </c>
      <c r="AD151" s="835">
        <v>12377.1</v>
      </c>
      <c r="AE151" s="835">
        <v>12816.3</v>
      </c>
      <c r="AF151" s="835">
        <v>13725.1</v>
      </c>
      <c r="AG151" s="835">
        <v>14822.4</v>
      </c>
      <c r="AH151" s="835">
        <v>15560.7</v>
      </c>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s="4" customFormat="1" x14ac:dyDescent="0.2">
      <c r="A152" s="660" t="s">
        <v>208</v>
      </c>
      <c r="B152" s="27" t="s">
        <v>17</v>
      </c>
      <c r="C152" s="293" t="s">
        <v>0</v>
      </c>
      <c r="D152" s="293" t="s">
        <v>0</v>
      </c>
      <c r="E152" s="293" t="s">
        <v>0</v>
      </c>
      <c r="F152" s="459" t="s">
        <v>0</v>
      </c>
      <c r="G152" s="459">
        <v>223.6</v>
      </c>
      <c r="H152" s="459">
        <v>335.8</v>
      </c>
      <c r="I152" s="459">
        <v>437.6</v>
      </c>
      <c r="J152" s="66">
        <f>(777.826/1.216)+(145.99/1.439)</f>
        <v>741.11193697194699</v>
      </c>
      <c r="K152" s="459">
        <v>920.5</v>
      </c>
      <c r="L152" s="66">
        <v>949.8</v>
      </c>
      <c r="M152" s="459">
        <v>1051.7</v>
      </c>
      <c r="N152" s="459">
        <v>1233.5999999999999</v>
      </c>
      <c r="O152" s="66">
        <v>2310.6</v>
      </c>
      <c r="P152" s="66">
        <v>2779.2</v>
      </c>
      <c r="Q152" s="66">
        <v>3041.1</v>
      </c>
      <c r="R152" s="66">
        <v>4185.7</v>
      </c>
      <c r="S152" s="66">
        <v>4372.2</v>
      </c>
      <c r="T152" s="66">
        <v>4716.2</v>
      </c>
      <c r="U152" s="66">
        <v>4678.3999999999996</v>
      </c>
      <c r="V152" s="66">
        <v>5225.3</v>
      </c>
      <c r="W152" s="66">
        <v>6553.4</v>
      </c>
      <c r="X152" s="66">
        <v>2976.6</v>
      </c>
      <c r="Y152" s="66">
        <v>2294.1</v>
      </c>
      <c r="Z152" s="66">
        <v>2921.4</v>
      </c>
      <c r="AA152" s="66">
        <v>2102.9</v>
      </c>
      <c r="AB152" s="66">
        <v>2576.1999999999998</v>
      </c>
      <c r="AC152" s="66">
        <v>2904.7</v>
      </c>
      <c r="AD152" s="836">
        <v>3225.4</v>
      </c>
      <c r="AE152" s="836">
        <v>1042.5999999999999</v>
      </c>
      <c r="AF152" s="836">
        <v>1073</v>
      </c>
      <c r="AG152" s="836">
        <v>977</v>
      </c>
      <c r="AH152" s="836">
        <v>958</v>
      </c>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s="4" customFormat="1" x14ac:dyDescent="0.2">
      <c r="A153" s="660" t="s">
        <v>209</v>
      </c>
      <c r="B153" s="9" t="s">
        <v>18</v>
      </c>
      <c r="C153" s="86" t="s">
        <v>2</v>
      </c>
      <c r="D153" s="86" t="s">
        <v>2</v>
      </c>
      <c r="E153" s="86" t="s">
        <v>2</v>
      </c>
      <c r="F153" s="66" t="s">
        <v>2</v>
      </c>
      <c r="G153" s="66" t="s">
        <v>2</v>
      </c>
      <c r="H153" s="66" t="s">
        <v>2</v>
      </c>
      <c r="I153" s="66" t="s">
        <v>2</v>
      </c>
      <c r="J153" s="66" t="s">
        <v>2</v>
      </c>
      <c r="K153" s="66" t="s">
        <v>2</v>
      </c>
      <c r="L153" s="66" t="s">
        <v>2</v>
      </c>
      <c r="M153" s="66" t="s">
        <v>2</v>
      </c>
      <c r="N153" s="66" t="s">
        <v>2</v>
      </c>
      <c r="O153" s="66" t="s">
        <v>0</v>
      </c>
      <c r="P153" s="66" t="s">
        <v>0</v>
      </c>
      <c r="Q153" s="66">
        <v>7.3</v>
      </c>
      <c r="R153" s="66">
        <v>39.700000000000003</v>
      </c>
      <c r="S153" s="66">
        <v>93.3</v>
      </c>
      <c r="T153" s="66">
        <v>197.3</v>
      </c>
      <c r="U153" s="66">
        <v>409.1</v>
      </c>
      <c r="V153" s="66">
        <v>650.70000000000005</v>
      </c>
      <c r="W153" s="66">
        <v>1351.8</v>
      </c>
      <c r="X153" s="66">
        <v>4272.8</v>
      </c>
      <c r="Y153" s="66">
        <v>5772.4</v>
      </c>
      <c r="Z153" s="66">
        <v>6496.3</v>
      </c>
      <c r="AA153" s="66">
        <v>8239.4</v>
      </c>
      <c r="AB153" s="66">
        <v>7567.5</v>
      </c>
      <c r="AC153" s="66">
        <v>8052</v>
      </c>
      <c r="AD153" s="836">
        <v>8492</v>
      </c>
      <c r="AE153" s="836">
        <v>11163.2</v>
      </c>
      <c r="AF153" s="836">
        <v>11910</v>
      </c>
      <c r="AG153" s="836">
        <v>12978.4</v>
      </c>
      <c r="AH153" s="836">
        <v>13695.8</v>
      </c>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s="4" customFormat="1" x14ac:dyDescent="0.2">
      <c r="A154" s="661" t="s">
        <v>210</v>
      </c>
      <c r="B154" s="44" t="s">
        <v>19</v>
      </c>
      <c r="C154" s="86" t="s">
        <v>2</v>
      </c>
      <c r="D154" s="86" t="s">
        <v>2</v>
      </c>
      <c r="E154" s="86" t="s">
        <v>2</v>
      </c>
      <c r="F154" s="66" t="s">
        <v>2</v>
      </c>
      <c r="G154" s="66" t="s">
        <v>2</v>
      </c>
      <c r="H154" s="66" t="s">
        <v>2</v>
      </c>
      <c r="I154" s="66" t="s">
        <v>2</v>
      </c>
      <c r="J154" s="66" t="s">
        <v>2</v>
      </c>
      <c r="K154" s="66" t="s">
        <v>2</v>
      </c>
      <c r="L154" s="66" t="s">
        <v>2</v>
      </c>
      <c r="M154" s="66" t="s">
        <v>2</v>
      </c>
      <c r="N154" s="66" t="s">
        <v>2</v>
      </c>
      <c r="O154" s="66" t="s">
        <v>0</v>
      </c>
      <c r="P154" s="66" t="s">
        <v>0</v>
      </c>
      <c r="Q154" s="66">
        <v>7.3</v>
      </c>
      <c r="R154" s="66">
        <v>39.700000000000003</v>
      </c>
      <c r="S154" s="66">
        <v>93.3</v>
      </c>
      <c r="T154" s="66">
        <v>197.3</v>
      </c>
      <c r="U154" s="66" t="s">
        <v>0</v>
      </c>
      <c r="V154" s="66">
        <v>332.6</v>
      </c>
      <c r="W154" s="66">
        <v>436.4</v>
      </c>
      <c r="X154" s="66">
        <v>517.29999999999995</v>
      </c>
      <c r="Y154" s="66">
        <v>585.4</v>
      </c>
      <c r="Z154" s="66">
        <v>650.1</v>
      </c>
      <c r="AA154" s="66">
        <v>775.6</v>
      </c>
      <c r="AB154" s="66">
        <v>966.8</v>
      </c>
      <c r="AC154" s="66">
        <v>1078</v>
      </c>
      <c r="AD154" s="836">
        <v>1184.5999999999999</v>
      </c>
      <c r="AE154" s="836">
        <v>1286.3</v>
      </c>
      <c r="AF154" s="836">
        <v>1373.4</v>
      </c>
      <c r="AG154" s="836">
        <v>1424.7</v>
      </c>
      <c r="AH154" s="836">
        <v>1405.7</v>
      </c>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s="4" customFormat="1" x14ac:dyDescent="0.2">
      <c r="A155" s="661" t="s">
        <v>211</v>
      </c>
      <c r="B155" s="44" t="s">
        <v>20</v>
      </c>
      <c r="C155" s="86" t="s">
        <v>2</v>
      </c>
      <c r="D155" s="86" t="s">
        <v>2</v>
      </c>
      <c r="E155" s="86" t="s">
        <v>2</v>
      </c>
      <c r="F155" s="66" t="s">
        <v>2</v>
      </c>
      <c r="G155" s="66" t="s">
        <v>2</v>
      </c>
      <c r="H155" s="66" t="s">
        <v>2</v>
      </c>
      <c r="I155" s="66" t="s">
        <v>2</v>
      </c>
      <c r="J155" s="66" t="s">
        <v>2</v>
      </c>
      <c r="K155" s="66" t="s">
        <v>2</v>
      </c>
      <c r="L155" s="66" t="s">
        <v>2</v>
      </c>
      <c r="M155" s="66" t="s">
        <v>2</v>
      </c>
      <c r="N155" s="66" t="s">
        <v>2</v>
      </c>
      <c r="O155" s="66" t="s">
        <v>2</v>
      </c>
      <c r="P155" s="66" t="s">
        <v>2</v>
      </c>
      <c r="Q155" s="66" t="s">
        <v>2</v>
      </c>
      <c r="R155" s="66" t="s">
        <v>2</v>
      </c>
      <c r="S155" s="66" t="s">
        <v>2</v>
      </c>
      <c r="T155" s="66" t="s">
        <v>2</v>
      </c>
      <c r="U155" s="66" t="s">
        <v>0</v>
      </c>
      <c r="V155" s="66">
        <v>318.10000000000002</v>
      </c>
      <c r="W155" s="66">
        <v>915.4</v>
      </c>
      <c r="X155" s="66">
        <v>3755.6</v>
      </c>
      <c r="Y155" s="66">
        <v>5187</v>
      </c>
      <c r="Z155" s="66">
        <v>5846.2</v>
      </c>
      <c r="AA155" s="66">
        <v>7463.8</v>
      </c>
      <c r="AB155" s="66">
        <v>6600.7</v>
      </c>
      <c r="AC155" s="66">
        <v>6974.1</v>
      </c>
      <c r="AD155" s="836">
        <v>7307.4</v>
      </c>
      <c r="AE155" s="836">
        <v>9876.7999999999993</v>
      </c>
      <c r="AF155" s="836">
        <v>10536.6</v>
      </c>
      <c r="AG155" s="836">
        <v>11553.8</v>
      </c>
      <c r="AH155" s="836">
        <v>12290.1</v>
      </c>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s="4" customFormat="1" x14ac:dyDescent="0.2">
      <c r="A156" s="610" t="s">
        <v>212</v>
      </c>
      <c r="B156" s="44"/>
      <c r="C156" s="86" t="s">
        <v>2</v>
      </c>
      <c r="D156" s="86" t="s">
        <v>2</v>
      </c>
      <c r="E156" s="86" t="s">
        <v>2</v>
      </c>
      <c r="F156" s="66" t="s">
        <v>2</v>
      </c>
      <c r="G156" s="66" t="s">
        <v>2</v>
      </c>
      <c r="H156" s="66" t="s">
        <v>2</v>
      </c>
      <c r="I156" s="66" t="s">
        <v>2</v>
      </c>
      <c r="J156" s="66" t="s">
        <v>2</v>
      </c>
      <c r="K156" s="66" t="s">
        <v>2</v>
      </c>
      <c r="L156" s="66" t="s">
        <v>2</v>
      </c>
      <c r="M156" s="66" t="s">
        <v>2</v>
      </c>
      <c r="N156" s="66" t="s">
        <v>2</v>
      </c>
      <c r="O156" s="66" t="s">
        <v>2</v>
      </c>
      <c r="P156" s="66" t="s">
        <v>2</v>
      </c>
      <c r="Q156" s="66" t="s">
        <v>2</v>
      </c>
      <c r="R156" s="66" t="s">
        <v>2</v>
      </c>
      <c r="S156" s="66" t="s">
        <v>2</v>
      </c>
      <c r="T156" s="66" t="s">
        <v>2</v>
      </c>
      <c r="U156" s="66" t="s">
        <v>0</v>
      </c>
      <c r="V156" s="66" t="s">
        <v>0</v>
      </c>
      <c r="W156" s="66" t="s">
        <v>0</v>
      </c>
      <c r="X156" s="66" t="s">
        <v>0</v>
      </c>
      <c r="Y156" s="66" t="s">
        <v>0</v>
      </c>
      <c r="Z156" s="66">
        <v>0</v>
      </c>
      <c r="AA156" s="66">
        <v>0</v>
      </c>
      <c r="AB156" s="66">
        <v>0.2</v>
      </c>
      <c r="AC156" s="66">
        <v>0.3</v>
      </c>
      <c r="AD156" s="836">
        <v>1</v>
      </c>
      <c r="AE156" s="836">
        <v>12.6</v>
      </c>
      <c r="AF156" s="836">
        <v>34.799999999999997</v>
      </c>
      <c r="AG156" s="836">
        <v>58.4</v>
      </c>
      <c r="AH156" s="836">
        <v>57.9</v>
      </c>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s="4" customFormat="1" x14ac:dyDescent="0.2">
      <c r="A157" s="611" t="s">
        <v>213</v>
      </c>
      <c r="B157" s="44"/>
      <c r="C157" s="86" t="s">
        <v>2</v>
      </c>
      <c r="D157" s="86" t="s">
        <v>2</v>
      </c>
      <c r="E157" s="86" t="s">
        <v>2</v>
      </c>
      <c r="F157" s="66" t="s">
        <v>2</v>
      </c>
      <c r="G157" s="66" t="s">
        <v>2</v>
      </c>
      <c r="H157" s="66" t="s">
        <v>2</v>
      </c>
      <c r="I157" s="66" t="s">
        <v>2</v>
      </c>
      <c r="J157" s="66" t="s">
        <v>2</v>
      </c>
      <c r="K157" s="66" t="s">
        <v>2</v>
      </c>
      <c r="L157" s="66" t="s">
        <v>2</v>
      </c>
      <c r="M157" s="66" t="s">
        <v>2</v>
      </c>
      <c r="N157" s="66" t="s">
        <v>2</v>
      </c>
      <c r="O157" s="66" t="s">
        <v>2</v>
      </c>
      <c r="P157" s="66" t="s">
        <v>2</v>
      </c>
      <c r="Q157" s="66" t="s">
        <v>2</v>
      </c>
      <c r="R157" s="66" t="s">
        <v>2</v>
      </c>
      <c r="S157" s="66" t="s">
        <v>2</v>
      </c>
      <c r="T157" s="66" t="s">
        <v>2</v>
      </c>
      <c r="U157" s="66" t="s">
        <v>0</v>
      </c>
      <c r="V157" s="66" t="s">
        <v>0</v>
      </c>
      <c r="W157" s="66" t="s">
        <v>0</v>
      </c>
      <c r="X157" s="66" t="s">
        <v>0</v>
      </c>
      <c r="Y157" s="66" t="s">
        <v>0</v>
      </c>
      <c r="Z157" s="66">
        <v>0</v>
      </c>
      <c r="AA157" s="66">
        <v>0</v>
      </c>
      <c r="AB157" s="66">
        <v>0.2</v>
      </c>
      <c r="AC157" s="66">
        <v>0.3</v>
      </c>
      <c r="AD157" s="836">
        <v>1</v>
      </c>
      <c r="AE157" s="836">
        <v>12.6</v>
      </c>
      <c r="AF157" s="836">
        <v>34.700000000000003</v>
      </c>
      <c r="AG157" s="836">
        <v>58.2</v>
      </c>
      <c r="AH157" s="836">
        <v>57.7</v>
      </c>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s="4" customFormat="1" x14ac:dyDescent="0.2">
      <c r="A158" s="611" t="s">
        <v>214</v>
      </c>
      <c r="B158" s="44"/>
      <c r="C158" s="86" t="s">
        <v>2</v>
      </c>
      <c r="D158" s="86" t="s">
        <v>2</v>
      </c>
      <c r="E158" s="86" t="s">
        <v>2</v>
      </c>
      <c r="F158" s="66" t="s">
        <v>2</v>
      </c>
      <c r="G158" s="66" t="s">
        <v>2</v>
      </c>
      <c r="H158" s="66" t="s">
        <v>2</v>
      </c>
      <c r="I158" s="66" t="s">
        <v>2</v>
      </c>
      <c r="J158" s="66" t="s">
        <v>2</v>
      </c>
      <c r="K158" s="66" t="s">
        <v>2</v>
      </c>
      <c r="L158" s="66" t="s">
        <v>2</v>
      </c>
      <c r="M158" s="66" t="s">
        <v>2</v>
      </c>
      <c r="N158" s="66" t="s">
        <v>2</v>
      </c>
      <c r="O158" s="66" t="s">
        <v>2</v>
      </c>
      <c r="P158" s="66" t="s">
        <v>2</v>
      </c>
      <c r="Q158" s="66" t="s">
        <v>2</v>
      </c>
      <c r="R158" s="66" t="s">
        <v>2</v>
      </c>
      <c r="S158" s="66" t="s">
        <v>2</v>
      </c>
      <c r="T158" s="66" t="s">
        <v>2</v>
      </c>
      <c r="U158" s="66" t="s">
        <v>0</v>
      </c>
      <c r="V158" s="66" t="s">
        <v>0</v>
      </c>
      <c r="W158" s="66" t="s">
        <v>0</v>
      </c>
      <c r="X158" s="66" t="s">
        <v>0</v>
      </c>
      <c r="Y158" s="66" t="s">
        <v>0</v>
      </c>
      <c r="Z158" s="66">
        <v>0</v>
      </c>
      <c r="AA158" s="66">
        <v>0</v>
      </c>
      <c r="AB158" s="66">
        <v>0</v>
      </c>
      <c r="AC158" s="66">
        <v>0</v>
      </c>
      <c r="AD158" s="836" t="s">
        <v>2</v>
      </c>
      <c r="AE158" s="836">
        <v>0</v>
      </c>
      <c r="AF158" s="836">
        <v>0.1</v>
      </c>
      <c r="AG158" s="836">
        <v>0.2</v>
      </c>
      <c r="AH158" s="836">
        <v>0.2</v>
      </c>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s="4" customFormat="1" x14ac:dyDescent="0.2">
      <c r="A159" s="660" t="s">
        <v>215</v>
      </c>
      <c r="B159" s="13" t="s">
        <v>21</v>
      </c>
      <c r="C159" s="86" t="s">
        <v>2</v>
      </c>
      <c r="D159" s="86" t="s">
        <v>2</v>
      </c>
      <c r="E159" s="86" t="s">
        <v>2</v>
      </c>
      <c r="F159" s="66" t="s">
        <v>2</v>
      </c>
      <c r="G159" s="66" t="s">
        <v>2</v>
      </c>
      <c r="H159" s="66" t="s">
        <v>2</v>
      </c>
      <c r="I159" s="66" t="s">
        <v>2</v>
      </c>
      <c r="J159" s="66" t="s">
        <v>2</v>
      </c>
      <c r="K159" s="66" t="s">
        <v>2</v>
      </c>
      <c r="L159" s="66" t="s">
        <v>2</v>
      </c>
      <c r="M159" s="459">
        <v>1.5</v>
      </c>
      <c r="N159" s="459">
        <v>2.1</v>
      </c>
      <c r="O159" s="66">
        <v>11.3</v>
      </c>
      <c r="P159" s="66">
        <v>22.8</v>
      </c>
      <c r="Q159" s="66">
        <v>31</v>
      </c>
      <c r="R159" s="66">
        <v>55.6</v>
      </c>
      <c r="S159" s="66">
        <v>52.5</v>
      </c>
      <c r="T159" s="66">
        <v>57.6</v>
      </c>
      <c r="U159" s="66">
        <v>54.3</v>
      </c>
      <c r="V159" s="66">
        <v>51</v>
      </c>
      <c r="W159" s="66">
        <v>48.4</v>
      </c>
      <c r="X159" s="66">
        <v>43.8</v>
      </c>
      <c r="Y159" s="66">
        <v>37.5</v>
      </c>
      <c r="Z159" s="66">
        <v>31</v>
      </c>
      <c r="AA159" s="66">
        <v>29.7</v>
      </c>
      <c r="AB159" s="66">
        <v>32.799999999999997</v>
      </c>
      <c r="AC159" s="66">
        <v>29</v>
      </c>
      <c r="AD159" s="836">
        <v>26.1</v>
      </c>
      <c r="AE159" s="836">
        <v>23.1</v>
      </c>
      <c r="AF159" s="836">
        <v>20.3</v>
      </c>
      <c r="AG159" s="836">
        <v>18</v>
      </c>
      <c r="AH159" s="836">
        <v>16</v>
      </c>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s="4" customFormat="1" x14ac:dyDescent="0.2">
      <c r="A160" s="660" t="s">
        <v>22</v>
      </c>
      <c r="B160" s="13" t="s">
        <v>22</v>
      </c>
      <c r="C160" s="293" t="s">
        <v>0</v>
      </c>
      <c r="D160" s="293" t="s">
        <v>0</v>
      </c>
      <c r="E160" s="293" t="s">
        <v>0</v>
      </c>
      <c r="F160" s="459" t="s">
        <v>0</v>
      </c>
      <c r="G160" s="459" t="s">
        <v>0</v>
      </c>
      <c r="H160" s="459" t="s">
        <v>0</v>
      </c>
      <c r="I160" s="459" t="s">
        <v>0</v>
      </c>
      <c r="J160" s="459" t="s">
        <v>0</v>
      </c>
      <c r="K160" s="459" t="s">
        <v>0</v>
      </c>
      <c r="L160" s="459" t="s">
        <v>0</v>
      </c>
      <c r="M160" s="459" t="s">
        <v>0</v>
      </c>
      <c r="N160" s="459" t="s">
        <v>0</v>
      </c>
      <c r="O160" s="460" t="s">
        <v>0</v>
      </c>
      <c r="P160" s="460" t="s">
        <v>0</v>
      </c>
      <c r="Q160" s="460" t="s">
        <v>0</v>
      </c>
      <c r="R160" s="460" t="s">
        <v>0</v>
      </c>
      <c r="S160" s="460" t="s">
        <v>0</v>
      </c>
      <c r="T160" s="64" t="s">
        <v>0</v>
      </c>
      <c r="U160" s="66">
        <v>166.3</v>
      </c>
      <c r="V160" s="66">
        <v>150.4</v>
      </c>
      <c r="W160" s="66">
        <v>151.5</v>
      </c>
      <c r="X160" s="66">
        <v>155.9</v>
      </c>
      <c r="Y160" s="66">
        <v>352.6</v>
      </c>
      <c r="Z160" s="66">
        <v>543.79999999999995</v>
      </c>
      <c r="AA160" s="66">
        <v>487.6</v>
      </c>
      <c r="AB160" s="66">
        <v>504.5</v>
      </c>
      <c r="AC160" s="66">
        <v>650.20000000000005</v>
      </c>
      <c r="AD160" s="836">
        <v>632.6</v>
      </c>
      <c r="AE160" s="836">
        <v>574.79999999999995</v>
      </c>
      <c r="AF160" s="836">
        <v>687</v>
      </c>
      <c r="AG160" s="836">
        <v>790.6</v>
      </c>
      <c r="AH160" s="836">
        <v>832.9</v>
      </c>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s="4" customFormat="1" x14ac:dyDescent="0.2">
      <c r="A161" s="662" t="s">
        <v>204</v>
      </c>
      <c r="B161" s="189" t="s">
        <v>23</v>
      </c>
      <c r="C161" s="292" t="s">
        <v>0</v>
      </c>
      <c r="D161" s="292" t="s">
        <v>0</v>
      </c>
      <c r="E161" s="292" t="s">
        <v>0</v>
      </c>
      <c r="F161" s="458" t="s">
        <v>0</v>
      </c>
      <c r="G161" s="458" t="s">
        <v>0</v>
      </c>
      <c r="H161" s="458" t="s">
        <v>0</v>
      </c>
      <c r="I161" s="458" t="s">
        <v>0</v>
      </c>
      <c r="J161" s="458" t="s">
        <v>0</v>
      </c>
      <c r="K161" s="458" t="s">
        <v>0</v>
      </c>
      <c r="L161" s="458" t="s">
        <v>0</v>
      </c>
      <c r="M161" s="458">
        <v>554.1</v>
      </c>
      <c r="N161" s="458">
        <v>590.20000000000005</v>
      </c>
      <c r="O161" s="64">
        <v>1292.5</v>
      </c>
      <c r="P161" s="64">
        <v>1244.0999999999999</v>
      </c>
      <c r="Q161" s="64">
        <v>1114.9000000000001</v>
      </c>
      <c r="R161" s="64">
        <v>984.1</v>
      </c>
      <c r="S161" s="64">
        <v>796.2</v>
      </c>
      <c r="T161" s="64">
        <v>439.3</v>
      </c>
      <c r="U161" s="64">
        <v>406.4</v>
      </c>
      <c r="V161" s="64">
        <v>354.1</v>
      </c>
      <c r="W161" s="64">
        <v>291.39999999999998</v>
      </c>
      <c r="X161" s="64">
        <v>163.5</v>
      </c>
      <c r="Y161" s="64">
        <v>275.5</v>
      </c>
      <c r="Z161" s="64">
        <v>196</v>
      </c>
      <c r="AA161" s="64">
        <v>172.9</v>
      </c>
      <c r="AB161" s="64">
        <v>159.6</v>
      </c>
      <c r="AC161" s="64">
        <v>147.30000000000001</v>
      </c>
      <c r="AD161" s="835">
        <v>158.1</v>
      </c>
      <c r="AE161" s="835">
        <v>126.6</v>
      </c>
      <c r="AF161" s="835">
        <v>118.5</v>
      </c>
      <c r="AG161" s="835">
        <v>110.2</v>
      </c>
      <c r="AH161" s="835">
        <v>114.9</v>
      </c>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s="4" customFormat="1" x14ac:dyDescent="0.2">
      <c r="A162" s="663" t="s">
        <v>216</v>
      </c>
      <c r="B162" s="34" t="s">
        <v>25</v>
      </c>
      <c r="C162" s="293" t="s">
        <v>0</v>
      </c>
      <c r="D162" s="293" t="s">
        <v>0</v>
      </c>
      <c r="E162" s="293" t="s">
        <v>0</v>
      </c>
      <c r="F162" s="459" t="s">
        <v>0</v>
      </c>
      <c r="G162" s="459" t="s">
        <v>0</v>
      </c>
      <c r="H162" s="459" t="s">
        <v>0</v>
      </c>
      <c r="I162" s="459" t="s">
        <v>0</v>
      </c>
      <c r="J162" s="459" t="s">
        <v>0</v>
      </c>
      <c r="K162" s="459" t="s">
        <v>0</v>
      </c>
      <c r="L162" s="459" t="s">
        <v>0</v>
      </c>
      <c r="M162" s="459">
        <v>7.5</v>
      </c>
      <c r="N162" s="459">
        <v>6.1</v>
      </c>
      <c r="O162" s="66">
        <v>53.2</v>
      </c>
      <c r="P162" s="66">
        <v>35.799999999999997</v>
      </c>
      <c r="Q162" s="66">
        <v>30.6</v>
      </c>
      <c r="R162" s="66">
        <v>56.5</v>
      </c>
      <c r="S162" s="66">
        <v>44</v>
      </c>
      <c r="T162" s="66">
        <v>42</v>
      </c>
      <c r="U162" s="66">
        <v>36.799999999999997</v>
      </c>
      <c r="V162" s="66">
        <v>33.4</v>
      </c>
      <c r="W162" s="66">
        <v>27.2</v>
      </c>
      <c r="X162" s="66">
        <v>4.5</v>
      </c>
      <c r="Y162" s="66">
        <v>11.7</v>
      </c>
      <c r="Z162" s="66">
        <v>15.7</v>
      </c>
      <c r="AA162" s="66">
        <v>10.5</v>
      </c>
      <c r="AB162" s="66">
        <v>13.8</v>
      </c>
      <c r="AC162" s="66">
        <v>11.4</v>
      </c>
      <c r="AD162" s="836">
        <v>7.7</v>
      </c>
      <c r="AE162" s="836">
        <v>7.4</v>
      </c>
      <c r="AF162" s="836">
        <v>6.9</v>
      </c>
      <c r="AG162" s="836">
        <v>6.3</v>
      </c>
      <c r="AH162" s="836">
        <v>5.7</v>
      </c>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s="4" customFormat="1" x14ac:dyDescent="0.2">
      <c r="A163" s="660" t="s">
        <v>217</v>
      </c>
      <c r="B163" s="38" t="s">
        <v>24</v>
      </c>
      <c r="C163" s="293" t="s">
        <v>0</v>
      </c>
      <c r="D163" s="293" t="s">
        <v>0</v>
      </c>
      <c r="E163" s="293" t="s">
        <v>0</v>
      </c>
      <c r="F163" s="459" t="s">
        <v>0</v>
      </c>
      <c r="G163" s="459" t="s">
        <v>0</v>
      </c>
      <c r="H163" s="459" t="s">
        <v>0</v>
      </c>
      <c r="I163" s="459" t="s">
        <v>0</v>
      </c>
      <c r="J163" s="459" t="s">
        <v>0</v>
      </c>
      <c r="K163" s="459" t="s">
        <v>0</v>
      </c>
      <c r="L163" s="459" t="s">
        <v>0</v>
      </c>
      <c r="M163" s="459">
        <v>181</v>
      </c>
      <c r="N163" s="459">
        <v>214.9</v>
      </c>
      <c r="O163" s="66">
        <v>858</v>
      </c>
      <c r="P163" s="66">
        <v>830.2</v>
      </c>
      <c r="Q163" s="66">
        <v>649.79999999999995</v>
      </c>
      <c r="R163" s="66">
        <v>597.6</v>
      </c>
      <c r="S163" s="66">
        <v>527.70000000000005</v>
      </c>
      <c r="T163" s="66">
        <v>195.5</v>
      </c>
      <c r="U163" s="66">
        <v>175.7</v>
      </c>
      <c r="V163" s="66">
        <v>184.6</v>
      </c>
      <c r="W163" s="66">
        <v>161.1</v>
      </c>
      <c r="X163" s="66">
        <v>103</v>
      </c>
      <c r="Y163" s="66">
        <v>81.7</v>
      </c>
      <c r="Z163" s="66">
        <v>72</v>
      </c>
      <c r="AA163" s="66">
        <v>62.6</v>
      </c>
      <c r="AB163" s="66">
        <v>53.1</v>
      </c>
      <c r="AC163" s="66">
        <v>43.5</v>
      </c>
      <c r="AD163" s="836">
        <v>38</v>
      </c>
      <c r="AE163" s="836">
        <v>32</v>
      </c>
      <c r="AF163" s="836">
        <v>28.3</v>
      </c>
      <c r="AG163" s="836">
        <v>24.4</v>
      </c>
      <c r="AH163" s="836">
        <v>20.7</v>
      </c>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s="4" customFormat="1" x14ac:dyDescent="0.2">
      <c r="A164" s="660" t="s">
        <v>26</v>
      </c>
      <c r="B164" s="38" t="s">
        <v>26</v>
      </c>
      <c r="C164" s="293" t="s">
        <v>0</v>
      </c>
      <c r="D164" s="293" t="s">
        <v>0</v>
      </c>
      <c r="E164" s="293" t="s">
        <v>0</v>
      </c>
      <c r="F164" s="459" t="s">
        <v>0</v>
      </c>
      <c r="G164" s="459" t="s">
        <v>0</v>
      </c>
      <c r="H164" s="459" t="s">
        <v>0</v>
      </c>
      <c r="I164" s="459" t="s">
        <v>0</v>
      </c>
      <c r="J164" s="459" t="s">
        <v>0</v>
      </c>
      <c r="K164" s="459" t="s">
        <v>0</v>
      </c>
      <c r="L164" s="459" t="s">
        <v>0</v>
      </c>
      <c r="M164" s="461">
        <v>175.3</v>
      </c>
      <c r="N164" s="461">
        <v>175.2</v>
      </c>
      <c r="O164" s="440">
        <v>206.5</v>
      </c>
      <c r="P164" s="440">
        <v>247.8</v>
      </c>
      <c r="Q164" s="440">
        <v>308.5</v>
      </c>
      <c r="R164" s="440">
        <v>330.1</v>
      </c>
      <c r="S164" s="440">
        <v>224.6</v>
      </c>
      <c r="T164" s="440">
        <v>189</v>
      </c>
      <c r="U164" s="440">
        <v>190</v>
      </c>
      <c r="V164" s="440">
        <v>136.1</v>
      </c>
      <c r="W164" s="440">
        <v>103.1</v>
      </c>
      <c r="X164" s="440">
        <v>55.9</v>
      </c>
      <c r="Y164" s="440">
        <v>182</v>
      </c>
      <c r="Z164" s="440">
        <v>108.4</v>
      </c>
      <c r="AA164" s="66">
        <v>99.7</v>
      </c>
      <c r="AB164" s="440">
        <v>92.6</v>
      </c>
      <c r="AC164" s="440">
        <v>92.3</v>
      </c>
      <c r="AD164" s="839">
        <v>112.4</v>
      </c>
      <c r="AE164" s="839">
        <v>87.2</v>
      </c>
      <c r="AF164" s="839">
        <v>83.3</v>
      </c>
      <c r="AG164" s="839">
        <v>79.400000000000006</v>
      </c>
      <c r="AH164" s="839">
        <v>88.4</v>
      </c>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s="4" customFormat="1" ht="15" x14ac:dyDescent="0.2">
      <c r="A165" s="664" t="s">
        <v>257</v>
      </c>
      <c r="B165" s="38" t="s">
        <v>63</v>
      </c>
      <c r="C165" s="86" t="s">
        <v>2</v>
      </c>
      <c r="D165" s="86" t="s">
        <v>2</v>
      </c>
      <c r="E165" s="86" t="s">
        <v>2</v>
      </c>
      <c r="F165" s="66" t="s">
        <v>2</v>
      </c>
      <c r="G165" s="66" t="s">
        <v>2</v>
      </c>
      <c r="H165" s="66" t="s">
        <v>2</v>
      </c>
      <c r="I165" s="66" t="s">
        <v>2</v>
      </c>
      <c r="J165" s="66" t="s">
        <v>2</v>
      </c>
      <c r="K165" s="66" t="s">
        <v>2</v>
      </c>
      <c r="L165" s="66" t="s">
        <v>2</v>
      </c>
      <c r="M165" s="461">
        <v>190.3</v>
      </c>
      <c r="N165" s="461">
        <v>194</v>
      </c>
      <c r="O165" s="440">
        <v>174.8</v>
      </c>
      <c r="P165" s="440">
        <v>130.30000000000001</v>
      </c>
      <c r="Q165" s="440">
        <v>126</v>
      </c>
      <c r="R165" s="440" t="s">
        <v>2</v>
      </c>
      <c r="S165" s="440">
        <v>0</v>
      </c>
      <c r="T165" s="440">
        <v>12.9</v>
      </c>
      <c r="U165" s="440">
        <v>3.9</v>
      </c>
      <c r="V165" s="440">
        <v>0</v>
      </c>
      <c r="W165" s="440">
        <v>0</v>
      </c>
      <c r="X165" s="440">
        <v>0</v>
      </c>
      <c r="Y165" s="440">
        <v>0</v>
      </c>
      <c r="Z165" s="440">
        <v>0</v>
      </c>
      <c r="AA165" s="440">
        <v>0</v>
      </c>
      <c r="AB165" s="440">
        <v>0</v>
      </c>
      <c r="AC165" s="440">
        <v>0</v>
      </c>
      <c r="AD165" s="839">
        <v>0</v>
      </c>
      <c r="AE165" s="839">
        <v>0</v>
      </c>
      <c r="AF165" s="839">
        <v>0</v>
      </c>
      <c r="AG165" s="839">
        <v>0</v>
      </c>
      <c r="AH165" s="839">
        <v>0</v>
      </c>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s="4" customFormat="1" x14ac:dyDescent="0.2">
      <c r="A166" s="665" t="s">
        <v>219</v>
      </c>
      <c r="B166" s="191" t="s">
        <v>27</v>
      </c>
      <c r="C166" s="147"/>
      <c r="D166" s="147"/>
      <c r="E166" s="147"/>
      <c r="F166" s="440"/>
      <c r="G166" s="458">
        <v>20.399999999999999</v>
      </c>
      <c r="H166" s="458">
        <v>28.4</v>
      </c>
      <c r="I166" s="458">
        <v>41.7</v>
      </c>
      <c r="J166" s="458">
        <v>51.3</v>
      </c>
      <c r="K166" s="458">
        <v>55.8</v>
      </c>
      <c r="L166" s="458">
        <v>61.7</v>
      </c>
      <c r="M166" s="458">
        <v>68.7</v>
      </c>
      <c r="N166" s="458">
        <v>73.599999999999994</v>
      </c>
      <c r="O166" s="64">
        <v>118.7</v>
      </c>
      <c r="P166" s="64">
        <v>133.6</v>
      </c>
      <c r="Q166" s="64">
        <v>143.80000000000001</v>
      </c>
      <c r="R166" s="64">
        <v>163.5</v>
      </c>
      <c r="S166" s="64">
        <v>202</v>
      </c>
      <c r="T166" s="64">
        <v>184.8</v>
      </c>
      <c r="U166" s="64">
        <v>149.19999999999999</v>
      </c>
      <c r="V166" s="64">
        <v>164.6</v>
      </c>
      <c r="W166" s="64">
        <v>178.5</v>
      </c>
      <c r="X166" s="64">
        <v>212.9</v>
      </c>
      <c r="Y166" s="64">
        <v>223.5</v>
      </c>
      <c r="Z166" s="64">
        <v>219.7</v>
      </c>
      <c r="AA166" s="441">
        <v>183.4</v>
      </c>
      <c r="AB166" s="64">
        <v>187.3</v>
      </c>
      <c r="AC166" s="64">
        <v>218.3</v>
      </c>
      <c r="AD166" s="835">
        <v>230.5</v>
      </c>
      <c r="AE166" s="835">
        <v>238.7</v>
      </c>
      <c r="AF166" s="835">
        <v>249.2</v>
      </c>
      <c r="AG166" s="835">
        <v>254.3</v>
      </c>
      <c r="AH166" s="835">
        <v>267.2</v>
      </c>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s="4" customFormat="1" x14ac:dyDescent="0.2">
      <c r="A167" s="666" t="s">
        <v>28</v>
      </c>
      <c r="B167" s="192" t="s">
        <v>28</v>
      </c>
      <c r="C167" s="294" t="s">
        <v>0</v>
      </c>
      <c r="D167" s="294" t="s">
        <v>0</v>
      </c>
      <c r="E167" s="294" t="s">
        <v>0</v>
      </c>
      <c r="F167" s="462" t="s">
        <v>0</v>
      </c>
      <c r="G167" s="462" t="s">
        <v>0</v>
      </c>
      <c r="H167" s="462" t="s">
        <v>0</v>
      </c>
      <c r="I167" s="462" t="s">
        <v>0</v>
      </c>
      <c r="J167" s="462" t="s">
        <v>0</v>
      </c>
      <c r="K167" s="462" t="s">
        <v>0</v>
      </c>
      <c r="L167" s="462" t="s">
        <v>0</v>
      </c>
      <c r="M167" s="462">
        <v>183.4</v>
      </c>
      <c r="N167" s="462">
        <v>175.4</v>
      </c>
      <c r="O167" s="181">
        <v>188.4</v>
      </c>
      <c r="P167" s="181">
        <v>179.1</v>
      </c>
      <c r="Q167" s="181">
        <v>126.5</v>
      </c>
      <c r="R167" s="181">
        <v>143.80000000000001</v>
      </c>
      <c r="S167" s="181">
        <v>111.5</v>
      </c>
      <c r="T167" s="181">
        <v>99.7</v>
      </c>
      <c r="U167" s="181">
        <v>79.8</v>
      </c>
      <c r="V167" s="181">
        <v>57.2</v>
      </c>
      <c r="W167" s="181">
        <v>81</v>
      </c>
      <c r="X167" s="181">
        <v>83.9</v>
      </c>
      <c r="Y167" s="181">
        <v>63</v>
      </c>
      <c r="Z167" s="181">
        <v>67.400000000000006</v>
      </c>
      <c r="AA167" s="181">
        <v>62.2</v>
      </c>
      <c r="AB167" s="181">
        <v>52.6</v>
      </c>
      <c r="AC167" s="181">
        <v>34.9</v>
      </c>
      <c r="AD167" s="838">
        <v>22.5</v>
      </c>
      <c r="AE167" s="838">
        <v>19.399999999999999</v>
      </c>
      <c r="AF167" s="838">
        <v>20</v>
      </c>
      <c r="AG167" s="838">
        <v>16.7</v>
      </c>
      <c r="AH167" s="838">
        <v>23.8</v>
      </c>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s="4" customFormat="1" ht="15" x14ac:dyDescent="0.2">
      <c r="A168" s="697" t="s">
        <v>364</v>
      </c>
      <c r="B168" s="193"/>
      <c r="C168" s="77"/>
      <c r="D168" s="77"/>
      <c r="E168" s="77"/>
      <c r="F168" s="77"/>
      <c r="G168" s="77"/>
      <c r="H168" s="77"/>
      <c r="I168" s="77"/>
      <c r="J168" s="77"/>
      <c r="K168" s="410"/>
      <c r="L168" s="22"/>
      <c r="M168" s="22"/>
      <c r="N168" s="22"/>
      <c r="O168" s="411"/>
      <c r="P168" s="411"/>
      <c r="Q168" s="403"/>
      <c r="R168" s="403"/>
      <c r="S168" s="82"/>
      <c r="T168" s="82"/>
      <c r="U168" s="82"/>
      <c r="V168" s="82"/>
      <c r="W168" s="82"/>
      <c r="X168" s="82"/>
      <c r="Y168" s="82"/>
      <c r="Z168" s="82"/>
      <c r="AA168" s="82"/>
      <c r="AB168" s="112"/>
      <c r="AC168" s="112"/>
      <c r="AD168" s="64"/>
      <c r="AE168" s="64"/>
      <c r="AF168" s="64"/>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s="4" customFormat="1" ht="15" x14ac:dyDescent="0.2">
      <c r="A169" s="200" t="s">
        <v>366</v>
      </c>
      <c r="B169" s="40" t="s">
        <v>71</v>
      </c>
      <c r="C169" s="77"/>
      <c r="D169" s="77"/>
      <c r="E169" s="77"/>
      <c r="F169" s="77"/>
      <c r="G169" s="26"/>
      <c r="H169" s="77"/>
      <c r="I169" s="77"/>
      <c r="L169" s="77"/>
      <c r="M169" s="77"/>
      <c r="N169" s="77"/>
      <c r="O169" s="87"/>
      <c r="P169" s="87"/>
      <c r="Q169" s="87"/>
      <c r="R169" s="87"/>
      <c r="S169" s="87"/>
      <c r="T169" s="87"/>
      <c r="U169" s="87"/>
      <c r="V169" s="87"/>
      <c r="W169" s="87"/>
      <c r="X169" s="87"/>
      <c r="Y169" s="87"/>
      <c r="Z169" s="87"/>
      <c r="AA169" s="87"/>
      <c r="AB169" s="87"/>
      <c r="AC169" s="12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s="4" customFormat="1" ht="15" x14ac:dyDescent="0.2">
      <c r="A170" s="200" t="s">
        <v>367</v>
      </c>
      <c r="B170" s="40" t="s">
        <v>61</v>
      </c>
      <c r="C170" s="77"/>
      <c r="D170" s="77"/>
      <c r="E170" s="77"/>
      <c r="F170" s="77"/>
      <c r="G170" s="26"/>
      <c r="H170" s="77"/>
      <c r="I170" s="77"/>
      <c r="K170" s="403"/>
      <c r="L170" s="77"/>
      <c r="M170" s="77"/>
      <c r="N170" s="77"/>
      <c r="O170" s="87"/>
      <c r="P170" s="87"/>
      <c r="Q170" s="88"/>
      <c r="R170" s="88"/>
      <c r="S170" s="88"/>
      <c r="T170" s="88"/>
      <c r="U170" s="88"/>
      <c r="V170" s="88"/>
      <c r="W170" s="88"/>
      <c r="X170" s="88"/>
      <c r="Y170" s="88"/>
      <c r="Z170" s="88"/>
      <c r="AA170" s="88"/>
      <c r="AB170" s="88"/>
      <c r="AC170" s="122"/>
      <c r="AD170" s="122"/>
      <c r="AE170" s="12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s="4" customFormat="1" ht="15" x14ac:dyDescent="0.2">
      <c r="A171" s="200"/>
      <c r="B171" s="40"/>
      <c r="C171" s="77"/>
      <c r="D171" s="77"/>
      <c r="E171" s="77"/>
      <c r="F171" s="77"/>
      <c r="G171" s="77"/>
      <c r="H171" s="77"/>
      <c r="I171" s="77"/>
      <c r="J171" s="77"/>
      <c r="K171" s="77"/>
      <c r="L171" s="87"/>
      <c r="M171" s="87"/>
      <c r="N171" s="87"/>
      <c r="O171" s="87"/>
      <c r="P171" s="87"/>
      <c r="Q171" s="88"/>
      <c r="R171" s="88"/>
      <c r="S171" s="88"/>
      <c r="T171" s="88"/>
      <c r="U171" s="88"/>
      <c r="V171" s="88"/>
      <c r="W171" s="88"/>
      <c r="X171" s="88"/>
      <c r="Y171" s="88"/>
      <c r="Z171" s="88"/>
      <c r="AA171" s="88"/>
      <c r="AB171" s="88"/>
      <c r="AC171" s="122"/>
      <c r="AD171" s="122"/>
      <c r="AE171" s="12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s="4" customFormat="1" ht="15" x14ac:dyDescent="0.2">
      <c r="A172" s="575" t="s">
        <v>258</v>
      </c>
      <c r="B172" s="20"/>
      <c r="C172" s="88"/>
      <c r="D172" s="88"/>
      <c r="E172" s="88"/>
      <c r="F172" s="88"/>
      <c r="G172" s="88"/>
      <c r="H172" s="88"/>
      <c r="I172" s="88"/>
      <c r="J172" s="88"/>
      <c r="K172" s="88"/>
      <c r="L172" s="88"/>
      <c r="M172" s="88"/>
      <c r="N172" s="88"/>
      <c r="O172" s="88"/>
      <c r="P172" s="88"/>
      <c r="Q172" s="88"/>
      <c r="R172" s="224"/>
      <c r="S172" s="412"/>
      <c r="T172" s="412"/>
      <c r="U172" s="412"/>
      <c r="V172" s="412"/>
      <c r="W172" s="412"/>
      <c r="X172" s="412"/>
      <c r="Y172" s="88"/>
      <c r="Z172" s="88"/>
      <c r="AA172" s="88"/>
      <c r="AB172" s="88"/>
      <c r="AC172" s="122"/>
      <c r="AD172" s="122"/>
      <c r="AE172" s="12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s="4" customFormat="1" x14ac:dyDescent="0.2">
      <c r="A173" s="50"/>
      <c r="B173" s="50"/>
      <c r="C173" s="124">
        <v>1988</v>
      </c>
      <c r="D173" s="124">
        <v>1989</v>
      </c>
      <c r="E173" s="124">
        <v>1990</v>
      </c>
      <c r="F173" s="117">
        <v>1991</v>
      </c>
      <c r="G173" s="117">
        <v>1992</v>
      </c>
      <c r="H173" s="117">
        <v>1993</v>
      </c>
      <c r="I173" s="117">
        <v>1994</v>
      </c>
      <c r="J173" s="117">
        <v>1995</v>
      </c>
      <c r="K173" s="117">
        <v>1996</v>
      </c>
      <c r="L173" s="117">
        <v>1997</v>
      </c>
      <c r="M173" s="117">
        <v>1998</v>
      </c>
      <c r="N173" s="117">
        <v>1999</v>
      </c>
      <c r="O173" s="117">
        <v>2000</v>
      </c>
      <c r="P173" s="117">
        <v>2001</v>
      </c>
      <c r="Q173" s="117">
        <v>2002</v>
      </c>
      <c r="R173" s="118">
        <v>2003</v>
      </c>
      <c r="S173" s="118">
        <v>2004</v>
      </c>
      <c r="T173" s="117">
        <v>2005</v>
      </c>
      <c r="U173" s="118">
        <v>2006</v>
      </c>
      <c r="V173" s="118">
        <v>2007</v>
      </c>
      <c r="W173" s="118">
        <v>2008</v>
      </c>
      <c r="X173" s="118">
        <v>2009</v>
      </c>
      <c r="Y173" s="118">
        <v>2010</v>
      </c>
      <c r="Z173" s="842">
        <v>2011</v>
      </c>
      <c r="AA173" s="842">
        <v>2012</v>
      </c>
      <c r="AB173" s="842">
        <v>2013</v>
      </c>
      <c r="AC173" s="842">
        <v>2014</v>
      </c>
      <c r="AD173" s="842">
        <v>2015</v>
      </c>
      <c r="AE173" s="151"/>
      <c r="AF173" s="151"/>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s="4" customFormat="1" x14ac:dyDescent="0.2">
      <c r="A174" s="618" t="s">
        <v>223</v>
      </c>
      <c r="B174" s="42" t="s">
        <v>72</v>
      </c>
      <c r="C174" s="82" t="s">
        <v>0</v>
      </c>
      <c r="D174" s="82" t="s">
        <v>0</v>
      </c>
      <c r="E174" s="82" t="s">
        <v>0</v>
      </c>
      <c r="F174" s="82" t="s">
        <v>0</v>
      </c>
      <c r="G174" s="82" t="s">
        <v>0</v>
      </c>
      <c r="H174" s="82" t="s">
        <v>0</v>
      </c>
      <c r="I174" s="82">
        <v>109.2</v>
      </c>
      <c r="J174" s="82">
        <v>135.80000000000001</v>
      </c>
      <c r="K174" s="82">
        <v>166.4</v>
      </c>
      <c r="L174" s="82">
        <v>204.6</v>
      </c>
      <c r="M174" s="82">
        <v>242.6</v>
      </c>
      <c r="N174" s="82">
        <v>277.10000000000002</v>
      </c>
      <c r="O174" s="82">
        <v>315.89999999999998</v>
      </c>
      <c r="P174" s="82">
        <v>355.7</v>
      </c>
      <c r="Q174" s="82">
        <v>382.9</v>
      </c>
      <c r="R174" s="127">
        <v>411.6</v>
      </c>
      <c r="S174" s="127">
        <v>440</v>
      </c>
      <c r="T174" s="127">
        <v>480.8</v>
      </c>
      <c r="U174" s="82">
        <v>510.8</v>
      </c>
      <c r="V174" s="82">
        <v>556.6</v>
      </c>
      <c r="W174" s="82">
        <v>609</v>
      </c>
      <c r="X174" s="144">
        <v>625.1</v>
      </c>
      <c r="Y174" s="82">
        <v>653.70000000000005</v>
      </c>
      <c r="Z174" s="844">
        <v>694.4</v>
      </c>
      <c r="AA174" s="844">
        <v>740.9</v>
      </c>
      <c r="AB174" s="844">
        <v>775.3</v>
      </c>
      <c r="AC174" s="844">
        <v>814.6</v>
      </c>
      <c r="AD174" s="844">
        <v>855.3</v>
      </c>
      <c r="AE174" s="82"/>
      <c r="AF174" s="8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s="4" customFormat="1" ht="15" x14ac:dyDescent="0.2">
      <c r="A175" s="633" t="s">
        <v>260</v>
      </c>
      <c r="B175" s="26" t="s">
        <v>32</v>
      </c>
      <c r="C175" s="78" t="s">
        <v>0</v>
      </c>
      <c r="D175" s="78" t="s">
        <v>0</v>
      </c>
      <c r="E175" s="78" t="s">
        <v>0</v>
      </c>
      <c r="F175" s="78" t="s">
        <v>0</v>
      </c>
      <c r="G175" s="78" t="s">
        <v>0</v>
      </c>
      <c r="H175" s="78" t="s">
        <v>0</v>
      </c>
      <c r="I175" s="78" t="s">
        <v>0</v>
      </c>
      <c r="J175" s="77">
        <v>57.8</v>
      </c>
      <c r="K175" s="77">
        <v>80.400000000000006</v>
      </c>
      <c r="L175" s="113">
        <v>104.1</v>
      </c>
      <c r="M175" s="113">
        <v>134.6</v>
      </c>
      <c r="N175" s="113">
        <v>164.1</v>
      </c>
      <c r="O175" s="77">
        <v>164.3</v>
      </c>
      <c r="P175" s="77">
        <v>184.2</v>
      </c>
      <c r="Q175" s="77">
        <v>224.9</v>
      </c>
      <c r="R175" s="130">
        <v>236.6</v>
      </c>
      <c r="S175" s="130">
        <v>265</v>
      </c>
      <c r="T175" s="130">
        <v>305.39999999999998</v>
      </c>
      <c r="U175" s="77">
        <v>352.2</v>
      </c>
      <c r="V175" s="77">
        <v>396.1</v>
      </c>
      <c r="W175" s="77">
        <v>445.8</v>
      </c>
      <c r="X175" s="147">
        <v>465.8</v>
      </c>
      <c r="Y175" s="77">
        <v>500.1</v>
      </c>
      <c r="Z175" s="845">
        <v>543.4</v>
      </c>
      <c r="AA175" s="845">
        <v>594.1</v>
      </c>
      <c r="AB175" s="845">
        <v>632.70000000000005</v>
      </c>
      <c r="AC175" s="845">
        <v>681.3</v>
      </c>
      <c r="AD175" s="845">
        <v>724.3</v>
      </c>
      <c r="AE175" s="77"/>
      <c r="AF175" s="77"/>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s="4" customFormat="1" x14ac:dyDescent="0.2">
      <c r="A176" s="628" t="s">
        <v>259</v>
      </c>
      <c r="B176" s="28" t="s">
        <v>33</v>
      </c>
      <c r="C176" s="128" t="s">
        <v>2</v>
      </c>
      <c r="D176" s="128" t="s">
        <v>2</v>
      </c>
      <c r="E176" s="128" t="s">
        <v>2</v>
      </c>
      <c r="F176" s="128" t="s">
        <v>2</v>
      </c>
      <c r="G176" s="128" t="s">
        <v>2</v>
      </c>
      <c r="H176" s="128" t="s">
        <v>2</v>
      </c>
      <c r="I176" s="128" t="s">
        <v>2</v>
      </c>
      <c r="J176" s="128" t="s">
        <v>2</v>
      </c>
      <c r="K176" s="128" t="s">
        <v>2</v>
      </c>
      <c r="L176" s="129" t="s">
        <v>0</v>
      </c>
      <c r="M176" s="129" t="s">
        <v>0</v>
      </c>
      <c r="N176" s="129" t="s">
        <v>0</v>
      </c>
      <c r="O176" s="77">
        <v>36.9</v>
      </c>
      <c r="P176" s="77">
        <v>44.7</v>
      </c>
      <c r="Q176" s="77">
        <v>47.5</v>
      </c>
      <c r="R176" s="130">
        <v>48.3</v>
      </c>
      <c r="S176" s="130">
        <v>48.3</v>
      </c>
      <c r="T176" s="130">
        <v>49.4</v>
      </c>
      <c r="U176" s="77">
        <v>28.8</v>
      </c>
      <c r="V176" s="77">
        <v>28.1</v>
      </c>
      <c r="W176" s="77">
        <v>27.8</v>
      </c>
      <c r="X176" s="145">
        <v>27.8</v>
      </c>
      <c r="Y176" s="77">
        <v>25.7</v>
      </c>
      <c r="Z176" s="845">
        <v>24.3</v>
      </c>
      <c r="AA176" s="845">
        <v>23</v>
      </c>
      <c r="AB176" s="845">
        <v>21.7</v>
      </c>
      <c r="AC176" s="845">
        <v>20.3</v>
      </c>
      <c r="AD176" s="845">
        <v>18.899999999999999</v>
      </c>
      <c r="AE176" s="77"/>
      <c r="AF176" s="77"/>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s="4" customFormat="1" x14ac:dyDescent="0.2">
      <c r="A177" s="628" t="s">
        <v>35</v>
      </c>
      <c r="B177" s="40" t="s">
        <v>34</v>
      </c>
      <c r="C177" s="78" t="s">
        <v>0</v>
      </c>
      <c r="D177" s="78" t="s">
        <v>0</v>
      </c>
      <c r="E177" s="78" t="s">
        <v>0</v>
      </c>
      <c r="F177" s="78" t="s">
        <v>0</v>
      </c>
      <c r="G177" s="78" t="s">
        <v>0</v>
      </c>
      <c r="H177" s="78" t="s">
        <v>0</v>
      </c>
      <c r="I177" s="78" t="s">
        <v>0</v>
      </c>
      <c r="J177" s="77">
        <v>78.099999999999994</v>
      </c>
      <c r="K177" s="77">
        <v>86</v>
      </c>
      <c r="L177" s="77">
        <v>100.5</v>
      </c>
      <c r="M177" s="77">
        <v>108</v>
      </c>
      <c r="N177" s="77">
        <v>113</v>
      </c>
      <c r="O177" s="77">
        <v>114.6</v>
      </c>
      <c r="P177" s="77">
        <v>126.8</v>
      </c>
      <c r="Q177" s="77">
        <v>110.4</v>
      </c>
      <c r="R177" s="130">
        <v>126.6</v>
      </c>
      <c r="S177" s="130">
        <v>126.7</v>
      </c>
      <c r="T177" s="130">
        <v>126</v>
      </c>
      <c r="U177" s="77">
        <v>129.80000000000001</v>
      </c>
      <c r="V177" s="77">
        <v>132.4</v>
      </c>
      <c r="W177" s="77">
        <v>135.5</v>
      </c>
      <c r="X177" s="145">
        <v>131.4</v>
      </c>
      <c r="Y177" s="77">
        <v>128</v>
      </c>
      <c r="Z177" s="845">
        <v>126.7</v>
      </c>
      <c r="AA177" s="845">
        <v>123.7</v>
      </c>
      <c r="AB177" s="845">
        <v>120.9</v>
      </c>
      <c r="AC177" s="845">
        <v>113</v>
      </c>
      <c r="AD177" s="845">
        <v>112.1</v>
      </c>
      <c r="AE177" s="77"/>
      <c r="AF177" s="77"/>
      <c r="AG177" s="65"/>
      <c r="AH177" s="65"/>
      <c r="AI177" s="65"/>
      <c r="AJ177" s="66"/>
      <c r="AK177" s="66"/>
      <c r="AL177" s="66"/>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s="4" customFormat="1" x14ac:dyDescent="0.2">
      <c r="A178" s="40"/>
      <c r="C178" s="78"/>
      <c r="D178" s="78"/>
      <c r="E178" s="78"/>
      <c r="F178" s="78"/>
      <c r="G178" s="78"/>
      <c r="H178" s="78"/>
      <c r="I178" s="78"/>
      <c r="J178" s="78"/>
      <c r="K178" s="78"/>
      <c r="L178" s="78"/>
      <c r="M178" s="78"/>
      <c r="N178" s="78"/>
      <c r="O178" s="78"/>
      <c r="P178" s="78"/>
      <c r="Q178" s="78"/>
      <c r="R178" s="78"/>
      <c r="S178" s="78"/>
      <c r="T178" s="78"/>
      <c r="U178" s="78"/>
      <c r="V178" s="126"/>
      <c r="W178" s="95"/>
      <c r="X178" s="122"/>
      <c r="Y178" s="122"/>
      <c r="Z178" s="843"/>
      <c r="AA178" s="843"/>
      <c r="AB178" s="843"/>
      <c r="AC178" s="843"/>
      <c r="AD178" s="843"/>
      <c r="AE178" s="122"/>
      <c r="AF178" s="12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s="4" customFormat="1" x14ac:dyDescent="0.2">
      <c r="A179" s="652" t="s">
        <v>225</v>
      </c>
      <c r="B179" s="193" t="s">
        <v>30</v>
      </c>
      <c r="C179" s="78"/>
      <c r="D179" s="78"/>
      <c r="E179" s="78"/>
      <c r="F179" s="78"/>
      <c r="G179" s="78"/>
      <c r="H179" s="78"/>
      <c r="I179" s="78"/>
      <c r="J179" s="78"/>
      <c r="K179" s="78"/>
      <c r="L179" s="78"/>
      <c r="M179" s="78"/>
      <c r="N179" s="78"/>
      <c r="O179" s="78"/>
      <c r="P179" s="78"/>
      <c r="Q179" s="78"/>
      <c r="R179" s="78"/>
      <c r="S179" s="78"/>
      <c r="T179" s="78"/>
      <c r="U179" s="78"/>
      <c r="V179" s="126"/>
      <c r="W179" s="95"/>
      <c r="X179" s="122"/>
      <c r="Y179" s="122"/>
      <c r="Z179" s="843"/>
      <c r="AA179" s="843"/>
      <c r="AB179" s="843"/>
      <c r="AC179" s="843"/>
      <c r="AD179" s="843"/>
      <c r="AE179" s="122"/>
      <c r="AF179" s="12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s="4" customFormat="1" x14ac:dyDescent="0.2">
      <c r="A180" s="655" t="s">
        <v>4</v>
      </c>
      <c r="B180" s="42" t="s">
        <v>4</v>
      </c>
      <c r="C180" s="81" t="s">
        <v>0</v>
      </c>
      <c r="D180" s="81" t="s">
        <v>0</v>
      </c>
      <c r="E180" s="81" t="s">
        <v>0</v>
      </c>
      <c r="F180" s="81" t="s">
        <v>0</v>
      </c>
      <c r="G180" s="81" t="s">
        <v>0</v>
      </c>
      <c r="H180" s="81" t="s">
        <v>0</v>
      </c>
      <c r="I180" s="81" t="s">
        <v>0</v>
      </c>
      <c r="J180" s="82">
        <v>123.4</v>
      </c>
      <c r="K180" s="82">
        <v>151.1</v>
      </c>
      <c r="L180" s="82">
        <v>186.1</v>
      </c>
      <c r="M180" s="82">
        <v>219.9</v>
      </c>
      <c r="N180" s="82">
        <v>251.2</v>
      </c>
      <c r="O180" s="82">
        <v>283.39999999999998</v>
      </c>
      <c r="P180" s="82">
        <v>320</v>
      </c>
      <c r="Q180" s="82">
        <v>344.5</v>
      </c>
      <c r="R180" s="127">
        <v>371</v>
      </c>
      <c r="S180" s="127">
        <v>393.5</v>
      </c>
      <c r="T180" s="127">
        <v>429.1</v>
      </c>
      <c r="U180" s="82">
        <v>447.3</v>
      </c>
      <c r="V180" s="82">
        <v>483.7</v>
      </c>
      <c r="W180" s="82">
        <v>525.9</v>
      </c>
      <c r="X180" s="144">
        <v>535.79999999999995</v>
      </c>
      <c r="Y180" s="82">
        <v>561.4</v>
      </c>
      <c r="Z180" s="844">
        <v>589.5</v>
      </c>
      <c r="AA180" s="844">
        <v>619.70000000000005</v>
      </c>
      <c r="AB180" s="844">
        <v>641.29999999999995</v>
      </c>
      <c r="AC180" s="844">
        <v>669.9</v>
      </c>
      <c r="AD180" s="844">
        <v>699.9</v>
      </c>
      <c r="AE180" s="82"/>
      <c r="AF180" s="8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s="4" customFormat="1" x14ac:dyDescent="0.2">
      <c r="A181" s="667" t="s">
        <v>1</v>
      </c>
      <c r="B181" s="34" t="s">
        <v>1</v>
      </c>
      <c r="C181" s="77" t="s">
        <v>0</v>
      </c>
      <c r="D181" s="77" t="s">
        <v>0</v>
      </c>
      <c r="E181" s="77" t="s">
        <v>0</v>
      </c>
      <c r="F181" s="77" t="s">
        <v>0</v>
      </c>
      <c r="G181" s="77" t="s">
        <v>0</v>
      </c>
      <c r="H181" s="77" t="s">
        <v>0</v>
      </c>
      <c r="I181" s="130">
        <v>92.1</v>
      </c>
      <c r="J181" s="77">
        <v>116</v>
      </c>
      <c r="K181" s="77">
        <v>141.5</v>
      </c>
      <c r="L181" s="77">
        <v>173.3</v>
      </c>
      <c r="M181" s="77">
        <v>204.4</v>
      </c>
      <c r="N181" s="77">
        <v>232.3</v>
      </c>
      <c r="O181" s="77">
        <v>259.8</v>
      </c>
      <c r="P181" s="77">
        <v>291.8</v>
      </c>
      <c r="Q181" s="77">
        <v>309.7</v>
      </c>
      <c r="R181" s="130">
        <v>335.7</v>
      </c>
      <c r="S181" s="130">
        <v>354.1</v>
      </c>
      <c r="T181" s="130">
        <v>386.9</v>
      </c>
      <c r="U181" s="77">
        <v>398</v>
      </c>
      <c r="V181" s="77">
        <v>422.2</v>
      </c>
      <c r="W181" s="77">
        <v>461.7</v>
      </c>
      <c r="X181" s="147">
        <v>465.2</v>
      </c>
      <c r="Y181" s="77">
        <v>487</v>
      </c>
      <c r="Z181" s="845">
        <v>507.6</v>
      </c>
      <c r="AA181" s="845">
        <v>529.6</v>
      </c>
      <c r="AB181" s="845">
        <v>541.6</v>
      </c>
      <c r="AC181" s="845">
        <v>560.70000000000005</v>
      </c>
      <c r="AD181" s="845">
        <v>578.6</v>
      </c>
      <c r="AE181" s="77"/>
      <c r="AF181" s="77"/>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s="4" customFormat="1" x14ac:dyDescent="0.2">
      <c r="A182" s="668" t="s">
        <v>5</v>
      </c>
      <c r="B182" s="38" t="s">
        <v>5</v>
      </c>
      <c r="C182" s="78" t="s">
        <v>0</v>
      </c>
      <c r="D182" s="78" t="s">
        <v>0</v>
      </c>
      <c r="E182" s="78" t="s">
        <v>0</v>
      </c>
      <c r="F182" s="78" t="s">
        <v>0</v>
      </c>
      <c r="G182" s="78" t="s">
        <v>0</v>
      </c>
      <c r="H182" s="78" t="s">
        <v>0</v>
      </c>
      <c r="I182" s="78" t="s">
        <v>0</v>
      </c>
      <c r="J182" s="77">
        <v>7.5</v>
      </c>
      <c r="K182" s="77">
        <v>9.6</v>
      </c>
      <c r="L182" s="77">
        <v>12.8</v>
      </c>
      <c r="M182" s="77">
        <v>15.5</v>
      </c>
      <c r="N182" s="77">
        <v>18.8</v>
      </c>
      <c r="O182" s="77">
        <v>23.6</v>
      </c>
      <c r="P182" s="77">
        <v>28.2</v>
      </c>
      <c r="Q182" s="77">
        <v>34.799999999999997</v>
      </c>
      <c r="R182" s="130">
        <v>35.4</v>
      </c>
      <c r="S182" s="130">
        <v>39.4</v>
      </c>
      <c r="T182" s="130">
        <v>42.2</v>
      </c>
      <c r="U182" s="77">
        <v>49.2</v>
      </c>
      <c r="V182" s="77">
        <v>61.5</v>
      </c>
      <c r="W182" s="77">
        <v>64.3</v>
      </c>
      <c r="X182" s="147">
        <v>70.599999999999994</v>
      </c>
      <c r="Y182" s="77">
        <v>74.400000000000006</v>
      </c>
      <c r="Z182" s="845">
        <v>81.900000000000006</v>
      </c>
      <c r="AA182" s="845">
        <v>90.1</v>
      </c>
      <c r="AB182" s="845">
        <v>99.7</v>
      </c>
      <c r="AC182" s="845">
        <v>109.2</v>
      </c>
      <c r="AD182" s="845">
        <v>121.4</v>
      </c>
      <c r="AE182" s="77"/>
      <c r="AF182" s="77"/>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s="4" customFormat="1" ht="15" customHeight="1" x14ac:dyDescent="0.2">
      <c r="A183" s="669" t="s">
        <v>168</v>
      </c>
      <c r="B183" s="195" t="s">
        <v>37</v>
      </c>
      <c r="C183" s="78" t="s">
        <v>0</v>
      </c>
      <c r="D183" s="78" t="s">
        <v>0</v>
      </c>
      <c r="E183" s="78" t="s">
        <v>0</v>
      </c>
      <c r="F183" s="78" t="s">
        <v>0</v>
      </c>
      <c r="G183" s="78" t="s">
        <v>0</v>
      </c>
      <c r="H183" s="78" t="s">
        <v>0</v>
      </c>
      <c r="I183" s="78" t="s">
        <v>0</v>
      </c>
      <c r="J183" s="82">
        <v>8.6999999999999993</v>
      </c>
      <c r="K183" s="82">
        <v>10.7</v>
      </c>
      <c r="L183" s="82">
        <v>12.8</v>
      </c>
      <c r="M183" s="82">
        <v>14.3</v>
      </c>
      <c r="N183" s="82">
        <v>15.3</v>
      </c>
      <c r="O183" s="82">
        <v>17.2</v>
      </c>
      <c r="P183" s="82">
        <v>18.100000000000001</v>
      </c>
      <c r="Q183" s="82">
        <v>17.5</v>
      </c>
      <c r="R183" s="127">
        <v>16.899999999999999</v>
      </c>
      <c r="S183" s="82">
        <v>17.8</v>
      </c>
      <c r="T183" s="82">
        <v>19.7</v>
      </c>
      <c r="U183" s="82">
        <v>19</v>
      </c>
      <c r="V183" s="82">
        <v>22.9</v>
      </c>
      <c r="W183" s="82">
        <v>25.1</v>
      </c>
      <c r="X183" s="144">
        <v>22.9</v>
      </c>
      <c r="Y183" s="82">
        <v>20.5</v>
      </c>
      <c r="Z183" s="844">
        <v>21.7</v>
      </c>
      <c r="AA183" s="844">
        <v>23.6</v>
      </c>
      <c r="AB183" s="844">
        <v>24</v>
      </c>
      <c r="AC183" s="844">
        <v>24.9</v>
      </c>
      <c r="AD183" s="844">
        <v>24.1</v>
      </c>
      <c r="AE183" s="82"/>
      <c r="AF183" s="8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s="4" customFormat="1" x14ac:dyDescent="0.2">
      <c r="A184" s="625" t="s">
        <v>38</v>
      </c>
      <c r="B184" s="185" t="s">
        <v>38</v>
      </c>
      <c r="C184" s="78" t="s">
        <v>0</v>
      </c>
      <c r="D184" s="78" t="s">
        <v>0</v>
      </c>
      <c r="E184" s="78" t="s">
        <v>0</v>
      </c>
      <c r="F184" s="78" t="s">
        <v>0</v>
      </c>
      <c r="G184" s="78" t="s">
        <v>0</v>
      </c>
      <c r="H184" s="78" t="s">
        <v>0</v>
      </c>
      <c r="I184" s="78" t="s">
        <v>0</v>
      </c>
      <c r="J184" s="82">
        <v>3.7</v>
      </c>
      <c r="K184" s="82">
        <v>4.5</v>
      </c>
      <c r="L184" s="82">
        <v>5.7</v>
      </c>
      <c r="M184" s="82">
        <v>8.4</v>
      </c>
      <c r="N184" s="82">
        <v>10.8</v>
      </c>
      <c r="O184" s="82">
        <v>15.4</v>
      </c>
      <c r="P184" s="82">
        <v>17.600000000000001</v>
      </c>
      <c r="Q184" s="82">
        <v>20.8</v>
      </c>
      <c r="R184" s="127">
        <v>23.8</v>
      </c>
      <c r="S184" s="82">
        <v>28.8</v>
      </c>
      <c r="T184" s="82">
        <v>32</v>
      </c>
      <c r="U184" s="82">
        <v>44.5</v>
      </c>
      <c r="V184" s="82">
        <v>50</v>
      </c>
      <c r="W184" s="82">
        <v>58</v>
      </c>
      <c r="X184" s="144">
        <v>66.400000000000006</v>
      </c>
      <c r="Y184" s="82">
        <v>71.900000000000006</v>
      </c>
      <c r="Z184" s="844">
        <v>83.2</v>
      </c>
      <c r="AA184" s="844">
        <v>97.4</v>
      </c>
      <c r="AB184" s="844">
        <v>109.6</v>
      </c>
      <c r="AC184" s="844">
        <v>119.4</v>
      </c>
      <c r="AD184" s="844">
        <v>130.80000000000001</v>
      </c>
      <c r="AE184" s="82"/>
      <c r="AF184" s="8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s="4" customFormat="1" x14ac:dyDescent="0.2">
      <c r="A185" s="624" t="s">
        <v>169</v>
      </c>
      <c r="B185" s="38" t="s">
        <v>6</v>
      </c>
      <c r="C185" s="78" t="s">
        <v>0</v>
      </c>
      <c r="D185" s="78" t="s">
        <v>0</v>
      </c>
      <c r="E185" s="78" t="s">
        <v>0</v>
      </c>
      <c r="F185" s="77">
        <v>1.4</v>
      </c>
      <c r="G185" s="77">
        <v>2.1</v>
      </c>
      <c r="H185" s="77">
        <v>2.2999999999999998</v>
      </c>
      <c r="I185" s="77">
        <v>2.5</v>
      </c>
      <c r="J185" s="77">
        <v>3.2</v>
      </c>
      <c r="K185" s="77">
        <v>3.8</v>
      </c>
      <c r="L185" s="77">
        <v>4.2</v>
      </c>
      <c r="M185" s="77">
        <v>4.5</v>
      </c>
      <c r="N185" s="77">
        <v>5.0999999999999996</v>
      </c>
      <c r="O185" s="77">
        <v>6.7</v>
      </c>
      <c r="P185" s="77">
        <v>7.4</v>
      </c>
      <c r="Q185" s="77">
        <v>8.3000000000000007</v>
      </c>
      <c r="R185" s="130">
        <v>7.5</v>
      </c>
      <c r="S185" s="130">
        <v>7.6</v>
      </c>
      <c r="T185" s="130">
        <v>5.3</v>
      </c>
      <c r="U185" s="77">
        <v>8.6999999999999993</v>
      </c>
      <c r="V185" s="77">
        <v>9.5</v>
      </c>
      <c r="W185" s="77">
        <v>10.1</v>
      </c>
      <c r="X185" s="145">
        <v>8.9</v>
      </c>
      <c r="Y185" s="77">
        <v>8.3000000000000007</v>
      </c>
      <c r="Z185" s="845">
        <v>8.4</v>
      </c>
      <c r="AA185" s="845">
        <v>9.3000000000000007</v>
      </c>
      <c r="AB185" s="845">
        <v>8.8000000000000007</v>
      </c>
      <c r="AC185" s="845">
        <v>8.5</v>
      </c>
      <c r="AD185" s="845">
        <v>8.1999999999999993</v>
      </c>
      <c r="AE185" s="77"/>
      <c r="AF185" s="77"/>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s="4" customFormat="1" x14ac:dyDescent="0.2">
      <c r="A186" s="668" t="s">
        <v>5</v>
      </c>
      <c r="B186" s="44" t="s">
        <v>5</v>
      </c>
      <c r="C186" s="78" t="s">
        <v>0</v>
      </c>
      <c r="D186" s="78" t="s">
        <v>0</v>
      </c>
      <c r="E186" s="78" t="s">
        <v>0</v>
      </c>
      <c r="F186" s="78" t="s">
        <v>0</v>
      </c>
      <c r="G186" s="78" t="s">
        <v>0</v>
      </c>
      <c r="H186" s="78" t="s">
        <v>0</v>
      </c>
      <c r="I186" s="78" t="s">
        <v>0</v>
      </c>
      <c r="J186" s="77">
        <v>0.4</v>
      </c>
      <c r="K186" s="77">
        <v>0.8</v>
      </c>
      <c r="L186" s="77">
        <v>1.5</v>
      </c>
      <c r="M186" s="77">
        <v>3.9</v>
      </c>
      <c r="N186" s="77">
        <v>5.7</v>
      </c>
      <c r="O186" s="77">
        <v>8.6999999999999993</v>
      </c>
      <c r="P186" s="77">
        <v>10.3</v>
      </c>
      <c r="Q186" s="77">
        <v>12.5</v>
      </c>
      <c r="R186" s="130">
        <v>16.2</v>
      </c>
      <c r="S186" s="130">
        <v>21.1</v>
      </c>
      <c r="T186" s="130">
        <v>26.7</v>
      </c>
      <c r="U186" s="77">
        <v>35.799999999999997</v>
      </c>
      <c r="V186" s="77">
        <v>40.4</v>
      </c>
      <c r="W186" s="77">
        <v>47.9</v>
      </c>
      <c r="X186" s="145">
        <v>57.4</v>
      </c>
      <c r="Y186" s="77">
        <v>63.5</v>
      </c>
      <c r="Z186" s="845">
        <v>74.8</v>
      </c>
      <c r="AA186" s="845">
        <v>88.1</v>
      </c>
      <c r="AB186" s="845">
        <v>100.9</v>
      </c>
      <c r="AC186" s="845">
        <v>110.9</v>
      </c>
      <c r="AD186" s="845">
        <v>122.7</v>
      </c>
      <c r="AE186" s="77"/>
      <c r="AF186" s="77"/>
      <c r="AG186" s="65"/>
      <c r="AH186" s="65"/>
      <c r="AI186" s="65"/>
      <c r="AJ186" s="66"/>
      <c r="AK186" s="66"/>
      <c r="AL186" s="66"/>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s="4" customFormat="1" ht="15" x14ac:dyDescent="0.2">
      <c r="A187" s="625" t="s">
        <v>261</v>
      </c>
      <c r="B187" s="44"/>
      <c r="C187" s="128" t="s">
        <v>2</v>
      </c>
      <c r="D187" s="128" t="s">
        <v>2</v>
      </c>
      <c r="E187" s="128" t="s">
        <v>2</v>
      </c>
      <c r="F187" s="128" t="s">
        <v>2</v>
      </c>
      <c r="G187" s="128" t="s">
        <v>2</v>
      </c>
      <c r="H187" s="128" t="s">
        <v>2</v>
      </c>
      <c r="I187" s="128" t="s">
        <v>2</v>
      </c>
      <c r="J187" s="128" t="s">
        <v>2</v>
      </c>
      <c r="K187" s="128" t="s">
        <v>2</v>
      </c>
      <c r="L187" s="128" t="s">
        <v>2</v>
      </c>
      <c r="M187" s="128" t="s">
        <v>2</v>
      </c>
      <c r="N187" s="78" t="s">
        <v>0</v>
      </c>
      <c r="O187" s="78" t="s">
        <v>0</v>
      </c>
      <c r="P187" s="78" t="s">
        <v>0</v>
      </c>
      <c r="Q187" s="78" t="s">
        <v>0</v>
      </c>
      <c r="R187" s="78" t="s">
        <v>0</v>
      </c>
      <c r="S187" s="78" t="s">
        <v>0</v>
      </c>
      <c r="T187" s="78" t="s">
        <v>0</v>
      </c>
      <c r="U187" s="78" t="s">
        <v>0</v>
      </c>
      <c r="V187" s="78" t="s">
        <v>0</v>
      </c>
      <c r="W187" s="78" t="s">
        <v>0</v>
      </c>
      <c r="X187" s="78" t="s">
        <v>0</v>
      </c>
      <c r="Y187" s="78" t="s">
        <v>0</v>
      </c>
      <c r="Z187" s="847" t="s">
        <v>0</v>
      </c>
      <c r="AA187" s="847">
        <v>0.1</v>
      </c>
      <c r="AB187" s="847">
        <v>0.4</v>
      </c>
      <c r="AC187" s="847">
        <v>0.4</v>
      </c>
      <c r="AD187" s="847">
        <v>0.4</v>
      </c>
      <c r="AE187" s="77"/>
      <c r="AF187" s="77"/>
      <c r="AG187" s="65"/>
      <c r="AH187" s="65"/>
      <c r="AI187" s="65"/>
      <c r="AJ187" s="66"/>
      <c r="AK187" s="66"/>
      <c r="AL187" s="66"/>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s="4" customFormat="1" x14ac:dyDescent="0.2">
      <c r="A188" s="191"/>
      <c r="B188" s="44"/>
      <c r="C188" s="128"/>
      <c r="D188" s="128"/>
      <c r="E188" s="128"/>
      <c r="F188" s="128"/>
      <c r="G188" s="128"/>
      <c r="H188" s="128"/>
      <c r="I188" s="128"/>
      <c r="J188" s="128"/>
      <c r="K188" s="128"/>
      <c r="L188" s="128"/>
      <c r="M188" s="128"/>
      <c r="N188" s="78"/>
      <c r="O188" s="78"/>
      <c r="P188" s="78"/>
      <c r="Q188" s="78"/>
      <c r="R188" s="78"/>
      <c r="S188" s="78"/>
      <c r="T188" s="78"/>
      <c r="U188" s="78"/>
      <c r="V188" s="78"/>
      <c r="W188" s="78"/>
      <c r="X188" s="78"/>
      <c r="Y188" s="78"/>
      <c r="Z188" s="840"/>
      <c r="AA188" s="840"/>
      <c r="AB188" s="840"/>
      <c r="AC188" s="840"/>
      <c r="AD188" s="840"/>
      <c r="AE188" s="505"/>
      <c r="AF188" s="77"/>
      <c r="AG188" s="65"/>
      <c r="AH188" s="65"/>
      <c r="AI188" s="65"/>
      <c r="AJ188" s="66"/>
      <c r="AK188" s="66"/>
      <c r="AL188" s="66"/>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s="4" customFormat="1" x14ac:dyDescent="0.2">
      <c r="A189" s="652" t="s">
        <v>228</v>
      </c>
      <c r="B189" s="44"/>
      <c r="C189" s="82" t="s">
        <v>0</v>
      </c>
      <c r="D189" s="82" t="s">
        <v>0</v>
      </c>
      <c r="E189" s="82" t="s">
        <v>0</v>
      </c>
      <c r="F189" s="82" t="s">
        <v>0</v>
      </c>
      <c r="G189" s="82" t="s">
        <v>0</v>
      </c>
      <c r="H189" s="82" t="s">
        <v>0</v>
      </c>
      <c r="I189" s="82">
        <f>I174-I194</f>
        <v>102.8</v>
      </c>
      <c r="J189" s="82">
        <f>J174-J194</f>
        <v>128.5</v>
      </c>
      <c r="K189" s="82">
        <f>K174-K194</f>
        <v>157.1</v>
      </c>
      <c r="L189" s="82">
        <f t="shared" ref="L189:N189" si="5">L174-L194</f>
        <v>192.29999999999998</v>
      </c>
      <c r="M189" s="82">
        <f t="shared" si="5"/>
        <v>226.79999999999998</v>
      </c>
      <c r="N189" s="82">
        <f t="shared" si="5"/>
        <v>257.60000000000002</v>
      </c>
      <c r="O189" s="82">
        <f t="shared" ref="O189:U189" si="6">O174-O194</f>
        <v>292.59999999999997</v>
      </c>
      <c r="P189" s="82">
        <f t="shared" si="6"/>
        <v>330.09999999999997</v>
      </c>
      <c r="Q189" s="82">
        <f t="shared" si="6"/>
        <v>353.59999999999997</v>
      </c>
      <c r="R189" s="82">
        <f t="shared" si="6"/>
        <v>378</v>
      </c>
      <c r="S189" s="82">
        <f t="shared" si="6"/>
        <v>405.6</v>
      </c>
      <c r="T189" s="82">
        <f t="shared" si="6"/>
        <v>445.3</v>
      </c>
      <c r="U189" s="82">
        <f t="shared" si="6"/>
        <v>470.3</v>
      </c>
      <c r="V189" s="481">
        <v>498.1</v>
      </c>
      <c r="W189" s="481">
        <v>546.79999999999995</v>
      </c>
      <c r="X189" s="481">
        <v>558.29999999999995</v>
      </c>
      <c r="Y189" s="481">
        <v>578.6</v>
      </c>
      <c r="Z189" s="846">
        <v>607.1</v>
      </c>
      <c r="AA189" s="846">
        <v>638.4</v>
      </c>
      <c r="AB189" s="846">
        <v>658.9</v>
      </c>
      <c r="AC189" s="846">
        <v>685.1</v>
      </c>
      <c r="AD189" s="846">
        <v>715</v>
      </c>
      <c r="AE189" s="77"/>
      <c r="AF189" s="77"/>
      <c r="AG189" s="65"/>
      <c r="AH189" s="65"/>
      <c r="AI189" s="65"/>
      <c r="AJ189" s="66"/>
      <c r="AK189" s="66"/>
      <c r="AL189" s="66"/>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s="4" customFormat="1" x14ac:dyDescent="0.2">
      <c r="A190" s="633" t="s">
        <v>32</v>
      </c>
      <c r="B190" s="44"/>
      <c r="C190" s="78" t="s">
        <v>0</v>
      </c>
      <c r="D190" s="78" t="s">
        <v>0</v>
      </c>
      <c r="E190" s="78" t="s">
        <v>0</v>
      </c>
      <c r="F190" s="78" t="s">
        <v>0</v>
      </c>
      <c r="G190" s="78" t="s">
        <v>0</v>
      </c>
      <c r="H190" s="78" t="s">
        <v>0</v>
      </c>
      <c r="I190" s="78" t="s">
        <v>0</v>
      </c>
      <c r="J190" s="77">
        <f>J175-J195</f>
        <v>52.4</v>
      </c>
      <c r="K190" s="77">
        <f>K175-K195</f>
        <v>73.600000000000009</v>
      </c>
      <c r="L190" s="77">
        <f t="shared" ref="L190:N190" si="7">L175-L195</f>
        <v>97.1</v>
      </c>
      <c r="M190" s="77">
        <f t="shared" si="7"/>
        <v>125.19999999999999</v>
      </c>
      <c r="N190" s="77">
        <f t="shared" si="7"/>
        <v>153</v>
      </c>
      <c r="O190" s="77">
        <f t="shared" ref="O190:U190" si="8">O175-O195</f>
        <v>150.5</v>
      </c>
      <c r="P190" s="77">
        <f t="shared" si="8"/>
        <v>169.2</v>
      </c>
      <c r="Q190" s="77">
        <f t="shared" si="8"/>
        <v>207.5</v>
      </c>
      <c r="R190" s="77">
        <f t="shared" si="8"/>
        <v>216.2</v>
      </c>
      <c r="S190" s="77">
        <f t="shared" si="8"/>
        <v>243.2</v>
      </c>
      <c r="T190" s="77">
        <f t="shared" si="8"/>
        <v>281.89999999999998</v>
      </c>
      <c r="U190" s="77">
        <f t="shared" si="8"/>
        <v>323.7</v>
      </c>
      <c r="V190" s="483">
        <v>355.5</v>
      </c>
      <c r="W190" s="483">
        <v>403.9</v>
      </c>
      <c r="X190" s="483">
        <v>420.2</v>
      </c>
      <c r="Y190" s="483">
        <v>446.3</v>
      </c>
      <c r="Z190" s="847">
        <v>477.8</v>
      </c>
      <c r="AA190" s="847">
        <v>514.29999999999995</v>
      </c>
      <c r="AB190" s="847">
        <v>540.79999999999995</v>
      </c>
      <c r="AC190" s="847">
        <v>572.70000000000005</v>
      </c>
      <c r="AD190" s="847">
        <v>608.1</v>
      </c>
      <c r="AE190" s="77"/>
      <c r="AF190" s="77"/>
      <c r="AG190" s="65"/>
      <c r="AH190" s="65"/>
      <c r="AI190" s="65"/>
      <c r="AJ190" s="66"/>
      <c r="AK190" s="66"/>
      <c r="AL190" s="66"/>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s="4" customFormat="1" x14ac:dyDescent="0.2">
      <c r="A191" s="628" t="s">
        <v>259</v>
      </c>
      <c r="B191" s="44"/>
      <c r="C191" s="128" t="s">
        <v>2</v>
      </c>
      <c r="D191" s="128" t="s">
        <v>2</v>
      </c>
      <c r="E191" s="128" t="s">
        <v>2</v>
      </c>
      <c r="F191" s="128" t="s">
        <v>2</v>
      </c>
      <c r="G191" s="128" t="s">
        <v>2</v>
      </c>
      <c r="H191" s="128" t="s">
        <v>2</v>
      </c>
      <c r="I191" s="128" t="s">
        <v>2</v>
      </c>
      <c r="J191" s="128" t="s">
        <v>2</v>
      </c>
      <c r="K191" s="128" t="s">
        <v>2</v>
      </c>
      <c r="L191" s="129" t="s">
        <v>0</v>
      </c>
      <c r="M191" s="129" t="s">
        <v>0</v>
      </c>
      <c r="N191" s="129" t="s">
        <v>0</v>
      </c>
      <c r="O191" s="130">
        <f>O176</f>
        <v>36.9</v>
      </c>
      <c r="P191" s="130">
        <f t="shared" ref="P191:U191" si="9">P176</f>
        <v>44.7</v>
      </c>
      <c r="Q191" s="130">
        <f t="shared" si="9"/>
        <v>47.5</v>
      </c>
      <c r="R191" s="130">
        <f t="shared" si="9"/>
        <v>48.3</v>
      </c>
      <c r="S191" s="130">
        <f t="shared" si="9"/>
        <v>48.3</v>
      </c>
      <c r="T191" s="130">
        <f t="shared" si="9"/>
        <v>49.4</v>
      </c>
      <c r="U191" s="130">
        <f t="shared" si="9"/>
        <v>28.8</v>
      </c>
      <c r="V191" s="483">
        <v>28.1</v>
      </c>
      <c r="W191" s="483">
        <v>27.8</v>
      </c>
      <c r="X191" s="483">
        <v>27.8</v>
      </c>
      <c r="Y191" s="483">
        <v>25.6</v>
      </c>
      <c r="Z191" s="847">
        <v>24.3</v>
      </c>
      <c r="AA191" s="847">
        <v>23</v>
      </c>
      <c r="AB191" s="847">
        <v>21.7</v>
      </c>
      <c r="AC191" s="847">
        <v>20.3</v>
      </c>
      <c r="AD191" s="847">
        <v>18.899999999999999</v>
      </c>
      <c r="AE191" s="77"/>
      <c r="AF191" s="77"/>
      <c r="AG191" s="65"/>
      <c r="AH191" s="65"/>
      <c r="AI191" s="65"/>
      <c r="AJ191" s="66"/>
      <c r="AK191" s="66"/>
      <c r="AL191" s="66"/>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s="4" customFormat="1" x14ac:dyDescent="0.2">
      <c r="A192" s="628" t="s">
        <v>35</v>
      </c>
      <c r="B192" s="44"/>
      <c r="C192" s="78" t="s">
        <v>0</v>
      </c>
      <c r="D192" s="78" t="s">
        <v>0</v>
      </c>
      <c r="E192" s="78" t="s">
        <v>0</v>
      </c>
      <c r="F192" s="78" t="s">
        <v>0</v>
      </c>
      <c r="G192" s="78" t="s">
        <v>0</v>
      </c>
      <c r="H192" s="78" t="s">
        <v>0</v>
      </c>
      <c r="I192" s="78" t="s">
        <v>0</v>
      </c>
      <c r="J192" s="77">
        <f>J177-J196</f>
        <v>76.199999999999989</v>
      </c>
      <c r="K192" s="77">
        <f>K177-K196</f>
        <v>83.5</v>
      </c>
      <c r="L192" s="77">
        <f t="shared" ref="L192:N192" si="10">L177-L196</f>
        <v>95.2</v>
      </c>
      <c r="M192" s="77">
        <f t="shared" si="10"/>
        <v>101.5</v>
      </c>
      <c r="N192" s="77">
        <f t="shared" si="10"/>
        <v>104.6</v>
      </c>
      <c r="O192" s="77">
        <f t="shared" ref="O192:U192" si="11">O177-O196</f>
        <v>105.1</v>
      </c>
      <c r="P192" s="77">
        <f t="shared" si="11"/>
        <v>116.2</v>
      </c>
      <c r="Q192" s="77">
        <f t="shared" si="11"/>
        <v>98.5</v>
      </c>
      <c r="R192" s="77">
        <f t="shared" si="11"/>
        <v>113.3</v>
      </c>
      <c r="S192" s="77">
        <f t="shared" si="11"/>
        <v>114.10000000000001</v>
      </c>
      <c r="T192" s="77">
        <f t="shared" si="11"/>
        <v>114</v>
      </c>
      <c r="U192" s="77">
        <f t="shared" si="11"/>
        <v>117.80000000000001</v>
      </c>
      <c r="V192" s="483">
        <v>114.5</v>
      </c>
      <c r="W192" s="483">
        <v>115.2</v>
      </c>
      <c r="X192" s="483">
        <v>110.3</v>
      </c>
      <c r="Y192" s="483">
        <v>106.7</v>
      </c>
      <c r="Z192" s="847">
        <v>105</v>
      </c>
      <c r="AA192" s="847">
        <v>101.2</v>
      </c>
      <c r="AB192" s="847">
        <v>96.5</v>
      </c>
      <c r="AC192" s="847">
        <v>92.1</v>
      </c>
      <c r="AD192" s="847">
        <v>88.1</v>
      </c>
      <c r="AE192" s="77"/>
      <c r="AF192" s="77"/>
      <c r="AG192" s="65"/>
      <c r="AH192" s="65"/>
      <c r="AI192" s="65"/>
      <c r="AJ192" s="66"/>
      <c r="AK192" s="66"/>
      <c r="AL192" s="66"/>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s="4" customFormat="1" x14ac:dyDescent="0.2">
      <c r="A193" s="191"/>
      <c r="B193" s="44"/>
      <c r="C193" s="128"/>
      <c r="D193" s="128"/>
      <c r="E193" s="128"/>
      <c r="F193" s="128"/>
      <c r="G193" s="128"/>
      <c r="H193" s="128"/>
      <c r="I193" s="128"/>
      <c r="J193" s="128"/>
      <c r="K193" s="128"/>
      <c r="L193" s="128"/>
      <c r="M193" s="128"/>
      <c r="N193" s="78"/>
      <c r="O193" s="78"/>
      <c r="P193" s="78"/>
      <c r="Q193" s="78"/>
      <c r="R193" s="78"/>
      <c r="S193" s="78"/>
      <c r="T193" s="78"/>
      <c r="U193" s="78"/>
      <c r="V193" s="78"/>
      <c r="W193" s="78"/>
      <c r="X193" s="78"/>
      <c r="Y193" s="78"/>
      <c r="Z193" s="840"/>
      <c r="AA193" s="840"/>
      <c r="AB193" s="840"/>
      <c r="AC193" s="840"/>
      <c r="AD193" s="840"/>
      <c r="AE193" s="77"/>
      <c r="AF193" s="77"/>
      <c r="AG193" s="65"/>
      <c r="AH193" s="65"/>
      <c r="AI193" s="65"/>
      <c r="AJ193" s="66"/>
      <c r="AK193" s="66"/>
      <c r="AL193" s="66"/>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s="4" customFormat="1" x14ac:dyDescent="0.2">
      <c r="A194" s="618" t="s">
        <v>36</v>
      </c>
      <c r="B194" s="193" t="s">
        <v>36</v>
      </c>
      <c r="C194" s="82">
        <v>3.4</v>
      </c>
      <c r="D194" s="82">
        <v>3.6</v>
      </c>
      <c r="E194" s="82">
        <v>4.2</v>
      </c>
      <c r="F194" s="82">
        <v>3.4</v>
      </c>
      <c r="G194" s="82">
        <v>5</v>
      </c>
      <c r="H194" s="82">
        <v>5.5</v>
      </c>
      <c r="I194" s="82">
        <v>6.4</v>
      </c>
      <c r="J194" s="82">
        <v>7.3</v>
      </c>
      <c r="K194" s="82">
        <v>9.3000000000000007</v>
      </c>
      <c r="L194" s="82">
        <v>12.3</v>
      </c>
      <c r="M194" s="82">
        <v>15.8</v>
      </c>
      <c r="N194" s="82">
        <v>19.5</v>
      </c>
      <c r="O194" s="82">
        <v>23.3</v>
      </c>
      <c r="P194" s="82">
        <v>25.6</v>
      </c>
      <c r="Q194" s="82">
        <v>29.3</v>
      </c>
      <c r="R194" s="127">
        <v>33.6</v>
      </c>
      <c r="S194" s="127">
        <v>34.4</v>
      </c>
      <c r="T194" s="127">
        <v>35.5</v>
      </c>
      <c r="U194" s="82">
        <v>40.5</v>
      </c>
      <c r="V194" s="477">
        <v>58.5</v>
      </c>
      <c r="W194" s="477">
        <v>62.2</v>
      </c>
      <c r="X194" s="477">
        <v>66.8</v>
      </c>
      <c r="Y194" s="477">
        <v>75.099999999999994</v>
      </c>
      <c r="Z194" s="844">
        <v>87.3</v>
      </c>
      <c r="AA194" s="844">
        <v>102.4</v>
      </c>
      <c r="AB194" s="844">
        <v>116.3</v>
      </c>
      <c r="AC194" s="844">
        <v>129.5</v>
      </c>
      <c r="AD194" s="844">
        <v>140.19999999999999</v>
      </c>
      <c r="AE194" s="82"/>
      <c r="AF194" s="8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s="4" customFormat="1" x14ac:dyDescent="0.2">
      <c r="A195" s="628" t="s">
        <v>32</v>
      </c>
      <c r="B195" s="40" t="s">
        <v>32</v>
      </c>
      <c r="C195" s="77"/>
      <c r="D195" s="77"/>
      <c r="E195" s="77"/>
      <c r="F195" s="77" t="s">
        <v>0</v>
      </c>
      <c r="G195" s="77" t="s">
        <v>0</v>
      </c>
      <c r="H195" s="77" t="s">
        <v>0</v>
      </c>
      <c r="I195" s="77" t="s">
        <v>0</v>
      </c>
      <c r="J195" s="77">
        <v>5.4</v>
      </c>
      <c r="K195" s="77">
        <v>6.8</v>
      </c>
      <c r="L195" s="77">
        <v>7</v>
      </c>
      <c r="M195" s="77">
        <v>9.4</v>
      </c>
      <c r="N195" s="77">
        <v>11.1</v>
      </c>
      <c r="O195" s="77">
        <v>13.8</v>
      </c>
      <c r="P195" s="77">
        <v>15</v>
      </c>
      <c r="Q195" s="77">
        <v>17.399999999999999</v>
      </c>
      <c r="R195" s="130">
        <v>20.399999999999999</v>
      </c>
      <c r="S195" s="130">
        <v>21.8</v>
      </c>
      <c r="T195" s="130">
        <v>23.5</v>
      </c>
      <c r="U195" s="77">
        <v>28.5</v>
      </c>
      <c r="V195" s="478">
        <v>40.700000000000003</v>
      </c>
      <c r="W195" s="478">
        <v>41.9</v>
      </c>
      <c r="X195" s="478">
        <v>45.6</v>
      </c>
      <c r="Y195" s="478">
        <v>53.8</v>
      </c>
      <c r="Z195" s="845">
        <v>65.599999999999994</v>
      </c>
      <c r="AA195" s="845">
        <v>79.900000000000006</v>
      </c>
      <c r="AB195" s="845">
        <v>91.9</v>
      </c>
      <c r="AC195" s="845">
        <v>108.6</v>
      </c>
      <c r="AD195" s="845">
        <v>116.3</v>
      </c>
      <c r="AE195" s="77"/>
      <c r="AF195" s="77"/>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s="4" customFormat="1" x14ac:dyDescent="0.2">
      <c r="A196" s="628" t="s">
        <v>31</v>
      </c>
      <c r="B196" s="26" t="s">
        <v>31</v>
      </c>
      <c r="C196" s="77"/>
      <c r="D196" s="77"/>
      <c r="E196" s="77"/>
      <c r="F196" s="78" t="s">
        <v>0</v>
      </c>
      <c r="G196" s="78" t="s">
        <v>0</v>
      </c>
      <c r="H196" s="78" t="s">
        <v>0</v>
      </c>
      <c r="I196" s="78" t="s">
        <v>0</v>
      </c>
      <c r="J196" s="78">
        <v>1.9</v>
      </c>
      <c r="K196" s="78">
        <v>2.5</v>
      </c>
      <c r="L196" s="78">
        <v>5.3</v>
      </c>
      <c r="M196" s="78">
        <v>6.5</v>
      </c>
      <c r="N196" s="78">
        <v>8.4</v>
      </c>
      <c r="O196" s="78">
        <v>9.5</v>
      </c>
      <c r="P196" s="78">
        <v>10.6</v>
      </c>
      <c r="Q196" s="78">
        <v>11.9</v>
      </c>
      <c r="R196" s="130">
        <v>13.3</v>
      </c>
      <c r="S196" s="130">
        <v>12.6</v>
      </c>
      <c r="T196" s="130">
        <v>12</v>
      </c>
      <c r="U196" s="78">
        <v>12</v>
      </c>
      <c r="V196" s="503">
        <v>17.8</v>
      </c>
      <c r="W196" s="503">
        <v>20.3</v>
      </c>
      <c r="X196" s="503">
        <v>21.1</v>
      </c>
      <c r="Y196" s="503">
        <v>21.4</v>
      </c>
      <c r="Z196" s="848">
        <v>21.7</v>
      </c>
      <c r="AA196" s="848">
        <v>22.6</v>
      </c>
      <c r="AB196" s="848">
        <v>24.4</v>
      </c>
      <c r="AC196" s="848">
        <v>20.9</v>
      </c>
      <c r="AD196" s="848">
        <v>24</v>
      </c>
      <c r="AE196" s="78"/>
      <c r="AF196" s="78"/>
      <c r="AG196" s="65"/>
      <c r="AH196" s="65"/>
      <c r="AI196" s="65"/>
      <c r="AJ196" s="66"/>
      <c r="AK196" s="66"/>
      <c r="AL196" s="66"/>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s="4" customFormat="1" x14ac:dyDescent="0.2">
      <c r="A197" s="12"/>
      <c r="B197" s="44"/>
      <c r="C197" s="96"/>
      <c r="D197" s="96"/>
      <c r="E197" s="96"/>
      <c r="F197" s="78"/>
      <c r="G197" s="78"/>
      <c r="H197" s="78"/>
      <c r="I197" s="78"/>
      <c r="J197" s="77"/>
      <c r="K197" s="77"/>
      <c r="L197" s="77"/>
      <c r="M197" s="77"/>
      <c r="N197" s="77"/>
      <c r="O197" s="77"/>
      <c r="P197" s="77"/>
      <c r="Q197" s="77"/>
      <c r="R197" s="130"/>
      <c r="S197" s="130"/>
      <c r="T197" s="130"/>
      <c r="U197" s="77"/>
      <c r="V197" s="77"/>
      <c r="W197" s="77"/>
      <c r="X197" s="145"/>
      <c r="Y197" s="86"/>
      <c r="Z197" s="841"/>
      <c r="AA197" s="841"/>
      <c r="AB197" s="841"/>
      <c r="AC197" s="841"/>
      <c r="AD197" s="841"/>
      <c r="AE197" s="86"/>
      <c r="AF197" s="86"/>
      <c r="AG197" s="65"/>
      <c r="AH197" s="65"/>
      <c r="AI197" s="65"/>
      <c r="AJ197" s="66"/>
      <c r="AK197" s="66"/>
      <c r="AL197" s="66"/>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s="4" customFormat="1" ht="15" x14ac:dyDescent="0.2">
      <c r="A198" s="629" t="s">
        <v>262</v>
      </c>
      <c r="B198" s="190" t="s">
        <v>39</v>
      </c>
      <c r="C198" s="82">
        <v>1.2</v>
      </c>
      <c r="D198" s="82">
        <v>1.2</v>
      </c>
      <c r="E198" s="82">
        <v>1.4</v>
      </c>
      <c r="F198" s="82">
        <v>1.4</v>
      </c>
      <c r="G198" s="82">
        <v>1.8</v>
      </c>
      <c r="H198" s="82">
        <v>2.1</v>
      </c>
      <c r="I198" s="82">
        <v>2.5</v>
      </c>
      <c r="J198" s="82">
        <v>2.5</v>
      </c>
      <c r="K198" s="82">
        <v>3.2</v>
      </c>
      <c r="L198" s="82">
        <v>3.8</v>
      </c>
      <c r="M198" s="82">
        <v>4.4000000000000004</v>
      </c>
      <c r="N198" s="82">
        <v>5.5</v>
      </c>
      <c r="O198" s="82">
        <v>5.4</v>
      </c>
      <c r="P198" s="82">
        <v>5.8</v>
      </c>
      <c r="Q198" s="82">
        <v>5.9</v>
      </c>
      <c r="R198" s="127">
        <v>6.9</v>
      </c>
      <c r="S198" s="127">
        <v>8.5</v>
      </c>
      <c r="T198" s="127">
        <v>9.6</v>
      </c>
      <c r="U198" s="82">
        <v>10.199999999999999</v>
      </c>
      <c r="V198" s="477">
        <v>10</v>
      </c>
      <c r="W198" s="477">
        <v>12.2</v>
      </c>
      <c r="X198" s="477">
        <v>12.6</v>
      </c>
      <c r="Y198" s="477">
        <v>13.7</v>
      </c>
      <c r="Z198" s="844">
        <v>15.5</v>
      </c>
      <c r="AA198" s="844">
        <v>17.3</v>
      </c>
      <c r="AB198" s="844">
        <v>20.6</v>
      </c>
      <c r="AC198" s="844">
        <v>27.9</v>
      </c>
      <c r="AD198" s="844">
        <v>32.6</v>
      </c>
      <c r="AE198" s="82"/>
      <c r="AF198" s="8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s="4" customFormat="1" x14ac:dyDescent="0.2">
      <c r="A199" s="630" t="s">
        <v>32</v>
      </c>
      <c r="B199" s="49" t="s">
        <v>31</v>
      </c>
      <c r="C199" s="77"/>
      <c r="D199" s="77"/>
      <c r="E199" s="77"/>
      <c r="F199" s="77" t="s">
        <v>0</v>
      </c>
      <c r="G199" s="77" t="s">
        <v>0</v>
      </c>
      <c r="H199" s="77" t="s">
        <v>0</v>
      </c>
      <c r="I199" s="77" t="s">
        <v>0</v>
      </c>
      <c r="J199" s="77">
        <v>1.9</v>
      </c>
      <c r="K199" s="77">
        <v>2.2999999999999998</v>
      </c>
      <c r="L199" s="77">
        <v>3.1</v>
      </c>
      <c r="M199" s="77">
        <v>3</v>
      </c>
      <c r="N199" s="77">
        <v>4</v>
      </c>
      <c r="O199" s="77">
        <v>3.9</v>
      </c>
      <c r="P199" s="77">
        <v>4.0999999999999996</v>
      </c>
      <c r="Q199" s="77">
        <v>4.2</v>
      </c>
      <c r="R199" s="77">
        <v>5</v>
      </c>
      <c r="S199" s="77">
        <v>6.3</v>
      </c>
      <c r="T199" s="77">
        <v>7.7</v>
      </c>
      <c r="U199" s="77">
        <v>7.9</v>
      </c>
      <c r="V199" s="478">
        <v>6.3</v>
      </c>
      <c r="W199" s="478">
        <v>8.4</v>
      </c>
      <c r="X199" s="478">
        <v>9.3000000000000007</v>
      </c>
      <c r="Y199" s="478">
        <v>10.6</v>
      </c>
      <c r="Z199" s="845">
        <v>12.3</v>
      </c>
      <c r="AA199" s="845">
        <v>14.2</v>
      </c>
      <c r="AB199" s="845">
        <v>17.899999999999999</v>
      </c>
      <c r="AC199" s="845">
        <v>25.2</v>
      </c>
      <c r="AD199" s="845">
        <v>30.1</v>
      </c>
      <c r="AE199" s="77"/>
      <c r="AF199" s="77"/>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s="4" customFormat="1" x14ac:dyDescent="0.2">
      <c r="A200" s="631" t="s">
        <v>31</v>
      </c>
      <c r="B200" s="74"/>
      <c r="C200" s="150"/>
      <c r="D200" s="150"/>
      <c r="E200" s="150"/>
      <c r="F200" s="110" t="s">
        <v>0</v>
      </c>
      <c r="G200" s="110" t="s">
        <v>0</v>
      </c>
      <c r="H200" s="110" t="s">
        <v>0</v>
      </c>
      <c r="I200" s="110" t="s">
        <v>0</v>
      </c>
      <c r="J200" s="110">
        <v>0.7</v>
      </c>
      <c r="K200" s="110">
        <v>0.9</v>
      </c>
      <c r="L200" s="110">
        <v>0.7</v>
      </c>
      <c r="M200" s="110">
        <v>1.5</v>
      </c>
      <c r="N200" s="110">
        <v>1.5</v>
      </c>
      <c r="O200" s="110">
        <v>1.5</v>
      </c>
      <c r="P200" s="110">
        <v>1.7</v>
      </c>
      <c r="Q200" s="110">
        <v>1.7</v>
      </c>
      <c r="R200" s="110">
        <v>1.9</v>
      </c>
      <c r="S200" s="110">
        <v>2.2000000000000002</v>
      </c>
      <c r="T200" s="110">
        <v>1.8</v>
      </c>
      <c r="U200" s="110">
        <v>2.4</v>
      </c>
      <c r="V200" s="504">
        <v>3.7</v>
      </c>
      <c r="W200" s="504">
        <v>3.8</v>
      </c>
      <c r="X200" s="504">
        <v>3.3</v>
      </c>
      <c r="Y200" s="504">
        <v>3.1</v>
      </c>
      <c r="Z200" s="849">
        <v>3.2</v>
      </c>
      <c r="AA200" s="849">
        <v>3.1</v>
      </c>
      <c r="AB200" s="849">
        <v>2.7</v>
      </c>
      <c r="AC200" s="849">
        <v>2.7</v>
      </c>
      <c r="AD200" s="849">
        <v>2.5</v>
      </c>
      <c r="AE200" s="77"/>
      <c r="AF200" s="77"/>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s="4" customFormat="1" ht="15.75" customHeight="1" x14ac:dyDescent="0.2">
      <c r="A201" s="692" t="s">
        <v>354</v>
      </c>
      <c r="B201" s="638"/>
      <c r="C201" s="692"/>
      <c r="D201" s="692"/>
      <c r="E201" s="692"/>
      <c r="F201" s="692"/>
      <c r="G201" s="692"/>
      <c r="H201" s="692"/>
      <c r="I201" s="692"/>
      <c r="J201" s="692"/>
      <c r="K201" s="692"/>
      <c r="L201" s="692"/>
      <c r="M201" s="692"/>
      <c r="N201" s="693"/>
      <c r="O201" s="693"/>
      <c r="P201" s="693"/>
      <c r="Q201" s="693"/>
      <c r="R201" s="693"/>
      <c r="S201" s="693"/>
      <c r="T201" s="106"/>
      <c r="U201" s="106"/>
      <c r="V201" s="106"/>
      <c r="W201" s="106"/>
      <c r="X201" s="106"/>
      <c r="Y201" s="106"/>
      <c r="Z201" s="106"/>
      <c r="AA201" s="106"/>
      <c r="AB201" s="87"/>
      <c r="AC201" s="87"/>
      <c r="AD201" s="122"/>
      <c r="AE201" s="12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s="4" customFormat="1" ht="15" x14ac:dyDescent="0.2">
      <c r="A202" s="13" t="s">
        <v>368</v>
      </c>
      <c r="B202" s="636"/>
      <c r="C202" s="121"/>
      <c r="D202" s="121"/>
      <c r="E202" s="121"/>
      <c r="F202" s="121"/>
      <c r="G202" s="121"/>
      <c r="H202" s="121"/>
      <c r="I202" s="121"/>
      <c r="J202" s="121"/>
      <c r="K202" s="121"/>
      <c r="L202" s="106"/>
      <c r="M202" s="106"/>
      <c r="N202" s="106"/>
      <c r="O202" s="106"/>
      <c r="P202" s="106"/>
      <c r="Q202" s="106"/>
      <c r="R202" s="106"/>
      <c r="S202" s="106"/>
      <c r="T202" s="106"/>
      <c r="U202" s="106"/>
      <c r="V202" s="106"/>
      <c r="W202" s="106"/>
      <c r="X202" s="106"/>
      <c r="Y202" s="106"/>
      <c r="Z202" s="106"/>
      <c r="AA202" s="106"/>
      <c r="AB202" s="87"/>
      <c r="AC202" s="87"/>
      <c r="AD202" s="122"/>
      <c r="AE202" s="12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s="4" customFormat="1" ht="15" x14ac:dyDescent="0.2">
      <c r="A203" s="200" t="s">
        <v>362</v>
      </c>
      <c r="B203" s="636"/>
      <c r="C203" s="121"/>
      <c r="D203" s="121"/>
      <c r="E203" s="121"/>
      <c r="F203" s="121"/>
      <c r="G203" s="121"/>
      <c r="H203" s="121"/>
      <c r="I203" s="121"/>
      <c r="J203" s="121"/>
      <c r="K203" s="121"/>
      <c r="L203" s="106"/>
      <c r="M203" s="106"/>
      <c r="N203" s="106"/>
      <c r="O203" s="106"/>
      <c r="P203" s="106"/>
      <c r="Q203" s="106"/>
      <c r="R203" s="106"/>
      <c r="S203" s="106"/>
      <c r="T203" s="106"/>
      <c r="U203" s="106"/>
      <c r="V203" s="106"/>
      <c r="W203" s="106"/>
      <c r="X203" s="106"/>
      <c r="Y203" s="106"/>
      <c r="Z203" s="106"/>
      <c r="AA203" s="106"/>
      <c r="AB203" s="87"/>
      <c r="AC203" s="87"/>
      <c r="AD203" s="122"/>
      <c r="AE203" s="12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s="4" customFormat="1" ht="15" customHeight="1" x14ac:dyDescent="0.2">
      <c r="A204" s="691" t="s">
        <v>353</v>
      </c>
      <c r="B204" s="635"/>
      <c r="C204" s="27"/>
      <c r="D204" s="27"/>
      <c r="E204" s="27"/>
      <c r="F204" s="27"/>
      <c r="G204" s="27"/>
      <c r="H204" s="27"/>
      <c r="I204" s="27"/>
      <c r="J204" s="27"/>
      <c r="K204" s="27"/>
      <c r="L204" s="27"/>
      <c r="M204" s="27"/>
      <c r="N204" s="27"/>
      <c r="O204" s="27"/>
      <c r="P204" s="27"/>
      <c r="Q204" s="27"/>
      <c r="R204" s="349"/>
      <c r="S204" s="106"/>
      <c r="T204" s="106"/>
      <c r="U204" s="106"/>
      <c r="V204" s="106"/>
      <c r="W204" s="106"/>
      <c r="X204" s="106"/>
      <c r="Y204" s="106"/>
      <c r="Z204" s="106"/>
      <c r="AA204" s="106"/>
      <c r="AB204" s="87"/>
      <c r="AC204" s="87"/>
      <c r="AD204" s="122"/>
      <c r="AE204" s="12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s="4" customFormat="1" x14ac:dyDescent="0.2">
      <c r="A205" s="470"/>
      <c r="C205" s="108"/>
      <c r="D205" s="108"/>
      <c r="E205" s="108"/>
      <c r="F205" s="108"/>
      <c r="G205" s="108"/>
      <c r="H205" s="108"/>
      <c r="I205" s="108"/>
      <c r="J205" s="108"/>
      <c r="K205" s="108"/>
      <c r="L205" s="106"/>
      <c r="M205" s="155"/>
      <c r="N205" s="106"/>
      <c r="O205" s="106"/>
      <c r="P205" s="106"/>
      <c r="Q205" s="106"/>
      <c r="R205" s="106"/>
      <c r="S205" s="106"/>
      <c r="T205" s="106"/>
      <c r="U205" s="106"/>
      <c r="V205" s="106"/>
      <c r="W205" s="78"/>
      <c r="X205" s="106"/>
      <c r="Y205" s="106"/>
      <c r="Z205" s="106"/>
      <c r="AA205" s="106"/>
      <c r="AB205" s="87"/>
      <c r="AC205" s="87"/>
      <c r="AD205" s="122"/>
      <c r="AE205" s="12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s="4" customFormat="1" x14ac:dyDescent="0.2">
      <c r="A206" s="576" t="s">
        <v>263</v>
      </c>
      <c r="B206" s="54"/>
      <c r="C206" s="151"/>
      <c r="D206" s="151"/>
      <c r="E206" s="151"/>
      <c r="F206" s="151"/>
      <c r="G206" s="151"/>
      <c r="H206" s="151"/>
      <c r="I206" s="413"/>
      <c r="J206" s="414"/>
      <c r="K206" s="414"/>
      <c r="L206" s="88"/>
      <c r="M206" s="88"/>
      <c r="N206" s="88"/>
      <c r="O206" s="88"/>
      <c r="P206" s="88"/>
      <c r="Q206" s="87"/>
      <c r="R206" s="87"/>
      <c r="S206" s="87"/>
      <c r="T206" s="87"/>
      <c r="U206" s="87"/>
      <c r="V206" s="87"/>
      <c r="W206" s="87"/>
      <c r="X206" s="87"/>
      <c r="Y206" s="87"/>
      <c r="Z206" s="87"/>
      <c r="AA206" s="87"/>
      <c r="AB206" s="87"/>
      <c r="AC206" s="87"/>
      <c r="AD206" s="122"/>
      <c r="AE206" s="12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s="4" customFormat="1" x14ac:dyDescent="0.2">
      <c r="A207" s="55"/>
      <c r="B207" s="55"/>
      <c r="C207" s="124">
        <v>1988</v>
      </c>
      <c r="D207" s="124">
        <v>1989</v>
      </c>
      <c r="E207" s="124">
        <v>1990</v>
      </c>
      <c r="F207" s="117">
        <v>1991</v>
      </c>
      <c r="G207" s="117">
        <v>1992</v>
      </c>
      <c r="H207" s="117">
        <v>1993</v>
      </c>
      <c r="I207" s="117">
        <v>1994</v>
      </c>
      <c r="J207" s="117">
        <v>1995</v>
      </c>
      <c r="K207" s="117">
        <v>1996</v>
      </c>
      <c r="L207" s="117">
        <v>1997</v>
      </c>
      <c r="M207" s="117">
        <v>1998</v>
      </c>
      <c r="N207" s="117">
        <v>1999</v>
      </c>
      <c r="O207" s="117">
        <v>2000</v>
      </c>
      <c r="P207" s="117">
        <v>2001</v>
      </c>
      <c r="Q207" s="117">
        <v>2002</v>
      </c>
      <c r="R207" s="118">
        <v>2003</v>
      </c>
      <c r="S207" s="118">
        <v>2004</v>
      </c>
      <c r="T207" s="117">
        <v>2005</v>
      </c>
      <c r="U207" s="118">
        <v>2006</v>
      </c>
      <c r="V207" s="118">
        <v>2007</v>
      </c>
      <c r="W207" s="118">
        <v>2008</v>
      </c>
      <c r="X207" s="118">
        <v>2009</v>
      </c>
      <c r="Y207" s="240">
        <v>2010</v>
      </c>
      <c r="Z207" s="859">
        <v>2011</v>
      </c>
      <c r="AA207" s="859">
        <v>2012</v>
      </c>
      <c r="AB207" s="859">
        <v>2013</v>
      </c>
      <c r="AC207" s="859">
        <v>2014</v>
      </c>
      <c r="AD207" s="859">
        <v>2015</v>
      </c>
      <c r="AE207" s="415"/>
      <c r="AF207" s="415"/>
      <c r="AG207" s="70"/>
      <c r="AH207" s="70"/>
      <c r="AI207" s="70"/>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s="4" customFormat="1" ht="15" x14ac:dyDescent="0.2">
      <c r="A208" s="652" t="s">
        <v>230</v>
      </c>
      <c r="B208" s="185" t="s">
        <v>75</v>
      </c>
      <c r="C208" s="81" t="s">
        <v>0</v>
      </c>
      <c r="D208" s="81" t="s">
        <v>0</v>
      </c>
      <c r="E208" s="81" t="s">
        <v>0</v>
      </c>
      <c r="F208" s="81" t="s">
        <v>0</v>
      </c>
      <c r="G208" s="81" t="s">
        <v>0</v>
      </c>
      <c r="H208" s="81" t="s">
        <v>0</v>
      </c>
      <c r="I208" s="81" t="s">
        <v>0</v>
      </c>
      <c r="J208" s="81" t="s">
        <v>0</v>
      </c>
      <c r="K208" s="81" t="s">
        <v>0</v>
      </c>
      <c r="L208" s="81" t="s">
        <v>0</v>
      </c>
      <c r="M208" s="81" t="s">
        <v>0</v>
      </c>
      <c r="N208" s="81" t="s">
        <v>0</v>
      </c>
      <c r="O208" s="81" t="s">
        <v>0</v>
      </c>
      <c r="P208" s="81" t="s">
        <v>0</v>
      </c>
      <c r="Q208" s="81">
        <v>367</v>
      </c>
      <c r="R208" s="127">
        <v>395.1</v>
      </c>
      <c r="S208" s="127">
        <v>419.7</v>
      </c>
      <c r="T208" s="84">
        <v>454.8</v>
      </c>
      <c r="U208" s="81">
        <v>483.1</v>
      </c>
      <c r="V208" s="81">
        <v>515.4</v>
      </c>
      <c r="W208" s="81">
        <v>570.6</v>
      </c>
      <c r="X208" s="81">
        <v>583.70000000000005</v>
      </c>
      <c r="Y208" s="488">
        <v>605.20000000000005</v>
      </c>
      <c r="Z208" s="863">
        <v>637.20000000000005</v>
      </c>
      <c r="AA208" s="863">
        <v>673.6</v>
      </c>
      <c r="AB208" s="863">
        <v>696.4</v>
      </c>
      <c r="AC208" s="863">
        <v>728</v>
      </c>
      <c r="AD208" s="863">
        <v>761.1</v>
      </c>
      <c r="AE208" s="81"/>
      <c r="AF208" s="81"/>
      <c r="AG208" s="66"/>
      <c r="AH208" s="66"/>
      <c r="AI208" s="66"/>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s="4" customFormat="1" x14ac:dyDescent="0.2">
      <c r="A209" s="670" t="s">
        <v>40</v>
      </c>
      <c r="B209" s="44" t="s">
        <v>40</v>
      </c>
      <c r="C209" s="77">
        <v>28</v>
      </c>
      <c r="D209" s="77">
        <v>38</v>
      </c>
      <c r="E209" s="77">
        <v>46</v>
      </c>
      <c r="F209" s="77">
        <v>51.6</v>
      </c>
      <c r="G209" s="77">
        <v>56.2</v>
      </c>
      <c r="H209" s="77">
        <v>60.2</v>
      </c>
      <c r="I209" s="77">
        <v>67.2</v>
      </c>
      <c r="J209" s="77">
        <v>74.900000000000006</v>
      </c>
      <c r="K209" s="77">
        <v>84.6</v>
      </c>
      <c r="L209" s="77">
        <v>94.5</v>
      </c>
      <c r="M209" s="77">
        <v>102.1</v>
      </c>
      <c r="N209" s="77">
        <v>105.6</v>
      </c>
      <c r="O209" s="77">
        <v>106.3</v>
      </c>
      <c r="P209" s="77">
        <v>115.8</v>
      </c>
      <c r="Q209" s="77">
        <v>114</v>
      </c>
      <c r="R209" s="130">
        <v>115</v>
      </c>
      <c r="S209" s="130">
        <v>113.1</v>
      </c>
      <c r="T209" s="85">
        <v>112</v>
      </c>
      <c r="U209" s="77">
        <v>119.2</v>
      </c>
      <c r="V209" s="77">
        <v>117.8</v>
      </c>
      <c r="W209" s="77">
        <v>118.5</v>
      </c>
      <c r="X209" s="77">
        <v>113.2</v>
      </c>
      <c r="Y209" s="479">
        <v>109.5</v>
      </c>
      <c r="Z209" s="860">
        <v>108</v>
      </c>
      <c r="AA209" s="860">
        <v>104.1</v>
      </c>
      <c r="AB209" s="860">
        <v>99</v>
      </c>
      <c r="AC209" s="860">
        <v>94.7</v>
      </c>
      <c r="AD209" s="860">
        <v>90.3</v>
      </c>
      <c r="AE209" s="77"/>
      <c r="AF209" s="77"/>
      <c r="AG209" s="66"/>
      <c r="AH209" s="66"/>
      <c r="AI209" s="66"/>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s="4" customFormat="1" x14ac:dyDescent="0.2">
      <c r="A210" s="670" t="s">
        <v>264</v>
      </c>
      <c r="B210" s="34" t="s">
        <v>41</v>
      </c>
      <c r="C210" s="78">
        <v>5.3</v>
      </c>
      <c r="D210" s="78">
        <v>7.8</v>
      </c>
      <c r="E210" s="78">
        <v>10.9</v>
      </c>
      <c r="F210" s="78">
        <v>16.100000000000001</v>
      </c>
      <c r="G210" s="78">
        <v>22.4</v>
      </c>
      <c r="H210" s="78">
        <v>31.7</v>
      </c>
      <c r="I210" s="78">
        <v>43</v>
      </c>
      <c r="J210" s="78">
        <v>55.9</v>
      </c>
      <c r="K210" s="78">
        <v>75.400000000000006</v>
      </c>
      <c r="L210" s="78">
        <v>100.8</v>
      </c>
      <c r="M210" s="78">
        <v>127.1</v>
      </c>
      <c r="N210" s="78" t="s">
        <v>0</v>
      </c>
      <c r="O210" s="78" t="s">
        <v>0</v>
      </c>
      <c r="P210" s="78" t="s">
        <v>0</v>
      </c>
      <c r="Q210" s="130">
        <v>183.5</v>
      </c>
      <c r="R210" s="130">
        <v>211.2</v>
      </c>
      <c r="S210" s="130">
        <v>231.2</v>
      </c>
      <c r="T210" s="85">
        <v>272.60000000000002</v>
      </c>
      <c r="U210" s="78">
        <v>305.8</v>
      </c>
      <c r="V210" s="78">
        <v>319.7</v>
      </c>
      <c r="W210" s="78">
        <v>364.7</v>
      </c>
      <c r="X210" s="78">
        <v>395.7</v>
      </c>
      <c r="Y210" s="479">
        <v>422.8</v>
      </c>
      <c r="Z210" s="860">
        <v>454.4</v>
      </c>
      <c r="AA210" s="860">
        <v>487.2</v>
      </c>
      <c r="AB210" s="860">
        <v>511.2</v>
      </c>
      <c r="AC210" s="860">
        <v>543.6</v>
      </c>
      <c r="AD210" s="860">
        <v>575.29999999999995</v>
      </c>
      <c r="AE210" s="78"/>
      <c r="AF210" s="78"/>
      <c r="AG210" s="66"/>
      <c r="AH210" s="66"/>
      <c r="AI210" s="66"/>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s="4" customFormat="1" ht="12.75" customHeight="1" x14ac:dyDescent="0.2">
      <c r="A211" s="670" t="s">
        <v>265</v>
      </c>
      <c r="B211" s="34" t="s">
        <v>65</v>
      </c>
      <c r="C211" s="79" t="s">
        <v>2</v>
      </c>
      <c r="D211" s="79" t="s">
        <v>2</v>
      </c>
      <c r="E211" s="79" t="s">
        <v>2</v>
      </c>
      <c r="F211" s="79" t="s">
        <v>2</v>
      </c>
      <c r="G211" s="79" t="s">
        <v>2</v>
      </c>
      <c r="H211" s="79" t="s">
        <v>2</v>
      </c>
      <c r="I211" s="79" t="s">
        <v>2</v>
      </c>
      <c r="J211" s="79" t="s">
        <v>2</v>
      </c>
      <c r="K211" s="79" t="s">
        <v>2</v>
      </c>
      <c r="L211" s="78" t="s">
        <v>0</v>
      </c>
      <c r="M211" s="78" t="s">
        <v>0</v>
      </c>
      <c r="N211" s="78" t="s">
        <v>0</v>
      </c>
      <c r="O211" s="78">
        <v>36.9</v>
      </c>
      <c r="P211" s="78">
        <v>44.7</v>
      </c>
      <c r="Q211" s="130">
        <v>47.5</v>
      </c>
      <c r="R211" s="130">
        <v>48.3</v>
      </c>
      <c r="S211" s="130">
        <v>48.3</v>
      </c>
      <c r="T211" s="85">
        <v>49.4</v>
      </c>
      <c r="U211" s="78">
        <v>28.8</v>
      </c>
      <c r="V211" s="78">
        <v>28.1</v>
      </c>
      <c r="W211" s="78">
        <v>27.8</v>
      </c>
      <c r="X211" s="78">
        <v>27.8</v>
      </c>
      <c r="Y211" s="479">
        <v>25.7</v>
      </c>
      <c r="Z211" s="860">
        <v>24.3</v>
      </c>
      <c r="AA211" s="860">
        <v>23</v>
      </c>
      <c r="AB211" s="860">
        <v>21.7</v>
      </c>
      <c r="AC211" s="860">
        <v>20.3</v>
      </c>
      <c r="AD211" s="860">
        <v>18.899999999999999</v>
      </c>
      <c r="AE211" s="78"/>
      <c r="AF211" s="78"/>
      <c r="AG211" s="66"/>
      <c r="AH211" s="66"/>
      <c r="AI211" s="66"/>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s="4" customFormat="1" x14ac:dyDescent="0.2">
      <c r="A212" s="671" t="s">
        <v>266</v>
      </c>
      <c r="B212" s="28" t="s">
        <v>43</v>
      </c>
      <c r="C212" s="78" t="s">
        <v>0</v>
      </c>
      <c r="D212" s="78" t="s">
        <v>0</v>
      </c>
      <c r="E212" s="78" t="s">
        <v>0</v>
      </c>
      <c r="F212" s="78" t="s">
        <v>0</v>
      </c>
      <c r="G212" s="78" t="s">
        <v>0</v>
      </c>
      <c r="H212" s="78" t="s">
        <v>0</v>
      </c>
      <c r="I212" s="78" t="s">
        <v>0</v>
      </c>
      <c r="J212" s="78" t="s">
        <v>0</v>
      </c>
      <c r="K212" s="78" t="s">
        <v>0</v>
      </c>
      <c r="L212" s="78" t="s">
        <v>0</v>
      </c>
      <c r="M212" s="78" t="s">
        <v>0</v>
      </c>
      <c r="N212" s="78" t="s">
        <v>0</v>
      </c>
      <c r="O212" s="78">
        <v>15.9</v>
      </c>
      <c r="P212" s="78">
        <v>18.3</v>
      </c>
      <c r="Q212" s="130">
        <v>21.9</v>
      </c>
      <c r="R212" s="130">
        <v>20.5</v>
      </c>
      <c r="S212" s="130">
        <v>27.1</v>
      </c>
      <c r="T212" s="85">
        <v>20.8</v>
      </c>
      <c r="U212" s="78">
        <v>29.3</v>
      </c>
      <c r="V212" s="78">
        <v>49.8</v>
      </c>
      <c r="W212" s="78">
        <v>59.6</v>
      </c>
      <c r="X212" s="78">
        <v>47</v>
      </c>
      <c r="Y212" s="484">
        <v>47.3</v>
      </c>
      <c r="Z212" s="861">
        <v>50.6</v>
      </c>
      <c r="AA212" s="861">
        <v>57.5</v>
      </c>
      <c r="AB212" s="861">
        <v>62.3</v>
      </c>
      <c r="AC212" s="861">
        <v>67.5</v>
      </c>
      <c r="AD212" s="861">
        <v>74.7</v>
      </c>
      <c r="AE212" s="78"/>
      <c r="AF212" s="78"/>
      <c r="AG212" s="66"/>
      <c r="AH212" s="66"/>
      <c r="AI212" s="66"/>
      <c r="AJ212" s="45"/>
      <c r="AK212" s="45"/>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s="4" customFormat="1" ht="15" x14ac:dyDescent="0.2">
      <c r="A213" s="485" t="s">
        <v>233</v>
      </c>
      <c r="B213" s="470"/>
      <c r="C213" s="79" t="s">
        <v>2</v>
      </c>
      <c r="D213" s="79" t="s">
        <v>2</v>
      </c>
      <c r="E213" s="79" t="s">
        <v>2</v>
      </c>
      <c r="F213" s="79" t="s">
        <v>2</v>
      </c>
      <c r="G213" s="79" t="s">
        <v>2</v>
      </c>
      <c r="H213" s="81" t="s">
        <v>0</v>
      </c>
      <c r="I213" s="81" t="s">
        <v>0</v>
      </c>
      <c r="J213" s="81" t="s">
        <v>0</v>
      </c>
      <c r="K213" s="81" t="s">
        <v>0</v>
      </c>
      <c r="L213" s="81" t="s">
        <v>0</v>
      </c>
      <c r="M213" s="81" t="s">
        <v>0</v>
      </c>
      <c r="N213" s="81" t="s">
        <v>0</v>
      </c>
      <c r="O213" s="81" t="s">
        <v>0</v>
      </c>
      <c r="P213" s="81" t="s">
        <v>0</v>
      </c>
      <c r="Q213" s="81" t="s">
        <v>0</v>
      </c>
      <c r="R213" s="81" t="s">
        <v>0</v>
      </c>
      <c r="S213" s="81" t="s">
        <v>0</v>
      </c>
      <c r="T213" s="78" t="s">
        <v>0</v>
      </c>
      <c r="U213" s="78" t="s">
        <v>0</v>
      </c>
      <c r="V213" s="78" t="s">
        <v>0</v>
      </c>
      <c r="W213" s="78" t="s">
        <v>0</v>
      </c>
      <c r="X213" s="78" t="s">
        <v>0</v>
      </c>
      <c r="Y213" s="484" t="s">
        <v>0</v>
      </c>
      <c r="Z213" s="861" t="s">
        <v>0</v>
      </c>
      <c r="AA213" s="861">
        <v>0.4</v>
      </c>
      <c r="AB213" s="861">
        <v>1.1000000000000001</v>
      </c>
      <c r="AC213" s="861">
        <v>2</v>
      </c>
      <c r="AD213" s="861">
        <v>1.9</v>
      </c>
      <c r="AE213" s="78" t="s">
        <v>0</v>
      </c>
      <c r="AF213" s="78" t="s">
        <v>0</v>
      </c>
      <c r="AG213" s="66"/>
      <c r="AH213" s="66"/>
      <c r="AI213" s="66"/>
      <c r="AJ213" s="45"/>
      <c r="AK213" s="45"/>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s="4" customFormat="1" x14ac:dyDescent="0.2">
      <c r="A214" s="56"/>
      <c r="B214" s="56"/>
      <c r="C214" s="78"/>
      <c r="D214" s="78"/>
      <c r="E214" s="78"/>
      <c r="F214" s="78"/>
      <c r="G214" s="78"/>
      <c r="H214" s="78"/>
      <c r="I214" s="78"/>
      <c r="J214" s="78"/>
      <c r="K214" s="80"/>
      <c r="L214" s="80"/>
      <c r="M214" s="80"/>
      <c r="N214" s="80"/>
      <c r="O214" s="80"/>
      <c r="P214" s="80"/>
      <c r="Q214" s="80"/>
      <c r="R214" s="80"/>
      <c r="S214" s="80"/>
      <c r="T214" s="80"/>
      <c r="U214" s="80"/>
      <c r="V214" s="77"/>
      <c r="W214" s="95"/>
      <c r="X214" s="95"/>
      <c r="Y214" s="112"/>
      <c r="Z214" s="855"/>
      <c r="AA214" s="855"/>
      <c r="AB214" s="855"/>
      <c r="AC214" s="855"/>
      <c r="AD214" s="855"/>
      <c r="AE214" s="112"/>
      <c r="AF214" s="112"/>
      <c r="AG214" s="64"/>
      <c r="AH214" s="64"/>
      <c r="AI214" s="64"/>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s="4" customFormat="1" x14ac:dyDescent="0.2">
      <c r="A215" s="186" t="s">
        <v>44</v>
      </c>
      <c r="B215" s="186" t="s">
        <v>44</v>
      </c>
      <c r="C215" s="81" t="s">
        <v>0</v>
      </c>
      <c r="D215" s="81" t="s">
        <v>0</v>
      </c>
      <c r="E215" s="81" t="s">
        <v>0</v>
      </c>
      <c r="F215" s="81" t="s">
        <v>0</v>
      </c>
      <c r="G215" s="81" t="s">
        <v>0</v>
      </c>
      <c r="H215" s="81" t="s">
        <v>0</v>
      </c>
      <c r="I215" s="81" t="s">
        <v>0</v>
      </c>
      <c r="J215" s="81" t="s">
        <v>0</v>
      </c>
      <c r="K215" s="81" t="s">
        <v>0</v>
      </c>
      <c r="L215" s="81" t="s">
        <v>0</v>
      </c>
      <c r="M215" s="81" t="s">
        <v>0</v>
      </c>
      <c r="N215" s="81" t="s">
        <v>0</v>
      </c>
      <c r="O215" s="69">
        <v>302.89999999999998</v>
      </c>
      <c r="P215" s="69">
        <v>339</v>
      </c>
      <c r="Q215" s="69">
        <v>357.6</v>
      </c>
      <c r="R215" s="69">
        <v>387.5</v>
      </c>
      <c r="S215" s="69">
        <v>413.3</v>
      </c>
      <c r="T215" s="69">
        <v>452.4</v>
      </c>
      <c r="U215" s="69">
        <v>473.3</v>
      </c>
      <c r="V215" s="69">
        <v>505.9</v>
      </c>
      <c r="W215" s="69">
        <v>558.5</v>
      </c>
      <c r="X215" s="69">
        <v>571.5</v>
      </c>
      <c r="Y215" s="182">
        <v>591.5</v>
      </c>
      <c r="Z215" s="858">
        <v>621.70000000000005</v>
      </c>
      <c r="AA215" s="858">
        <v>655</v>
      </c>
      <c r="AB215" s="858">
        <v>674.7</v>
      </c>
      <c r="AC215" s="858">
        <v>700.3</v>
      </c>
      <c r="AD215" s="858">
        <v>729.2</v>
      </c>
      <c r="AE215" s="112"/>
      <c r="AF215" s="112"/>
      <c r="AG215" s="64"/>
      <c r="AH215" s="64"/>
      <c r="AI215" s="64"/>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s="4" customFormat="1" x14ac:dyDescent="0.2">
      <c r="A216" s="643" t="s">
        <v>40</v>
      </c>
      <c r="B216" s="196" t="s">
        <v>40</v>
      </c>
      <c r="C216" s="78" t="s">
        <v>0</v>
      </c>
      <c r="D216" s="78" t="s">
        <v>0</v>
      </c>
      <c r="E216" s="78" t="s">
        <v>0</v>
      </c>
      <c r="F216" s="78" t="s">
        <v>0</v>
      </c>
      <c r="G216" s="78" t="s">
        <v>0</v>
      </c>
      <c r="H216" s="78" t="s">
        <v>0</v>
      </c>
      <c r="I216" s="78" t="s">
        <v>0</v>
      </c>
      <c r="J216" s="78" t="s">
        <v>0</v>
      </c>
      <c r="K216" s="78" t="s">
        <v>0</v>
      </c>
      <c r="L216" s="78" t="s">
        <v>0</v>
      </c>
      <c r="M216" s="78" t="s">
        <v>0</v>
      </c>
      <c r="N216" s="78" t="s">
        <v>0</v>
      </c>
      <c r="O216" s="67">
        <v>103.6</v>
      </c>
      <c r="P216" s="67">
        <v>114.3</v>
      </c>
      <c r="Q216" s="67">
        <v>112.4</v>
      </c>
      <c r="R216" s="515">
        <v>112.6</v>
      </c>
      <c r="S216" s="515">
        <v>112.8</v>
      </c>
      <c r="T216" s="515">
        <v>112.1</v>
      </c>
      <c r="U216" s="67">
        <v>116.9</v>
      </c>
      <c r="V216" s="67">
        <v>114.1</v>
      </c>
      <c r="W216" s="67">
        <v>114.8</v>
      </c>
      <c r="X216" s="67">
        <v>109.9</v>
      </c>
      <c r="Y216" s="67">
        <v>106.4</v>
      </c>
      <c r="Z216" s="851">
        <v>104.8</v>
      </c>
      <c r="AA216" s="851">
        <v>101</v>
      </c>
      <c r="AB216" s="851">
        <v>96.3</v>
      </c>
      <c r="AC216" s="851">
        <v>92</v>
      </c>
      <c r="AD216" s="851">
        <v>87.8</v>
      </c>
      <c r="AE216" s="82"/>
      <c r="AF216" s="82"/>
      <c r="AG216" s="66"/>
      <c r="AH216" s="66"/>
      <c r="AI216" s="66"/>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s="4" customFormat="1" x14ac:dyDescent="0.2">
      <c r="A217" s="557" t="s">
        <v>45</v>
      </c>
      <c r="B217" s="52" t="s">
        <v>45</v>
      </c>
      <c r="C217" s="78" t="s">
        <v>0</v>
      </c>
      <c r="D217" s="78" t="s">
        <v>0</v>
      </c>
      <c r="E217" s="78" t="s">
        <v>0</v>
      </c>
      <c r="F217" s="78" t="s">
        <v>0</v>
      </c>
      <c r="G217" s="78" t="s">
        <v>0</v>
      </c>
      <c r="H217" s="78" t="s">
        <v>0</v>
      </c>
      <c r="I217" s="78" t="s">
        <v>0</v>
      </c>
      <c r="J217" s="77">
        <v>73.099999999999994</v>
      </c>
      <c r="K217" s="77">
        <v>81.5</v>
      </c>
      <c r="L217" s="77">
        <v>90.5</v>
      </c>
      <c r="M217" s="77">
        <v>97.2</v>
      </c>
      <c r="N217" s="77">
        <v>99.2</v>
      </c>
      <c r="O217" s="68">
        <v>97.9</v>
      </c>
      <c r="P217" s="68">
        <v>107</v>
      </c>
      <c r="Q217" s="68">
        <v>105</v>
      </c>
      <c r="R217" s="516">
        <v>105.7</v>
      </c>
      <c r="S217" s="516">
        <v>104.2</v>
      </c>
      <c r="T217" s="516">
        <v>101.9</v>
      </c>
      <c r="U217" s="68">
        <v>103.1</v>
      </c>
      <c r="V217" s="68">
        <v>103.2</v>
      </c>
      <c r="W217" s="68">
        <v>102.8</v>
      </c>
      <c r="X217" s="68">
        <v>98.4</v>
      </c>
      <c r="Y217" s="68">
        <v>96.8</v>
      </c>
      <c r="Z217" s="852">
        <v>95.4</v>
      </c>
      <c r="AA217" s="852">
        <v>91.7</v>
      </c>
      <c r="AB217" s="852">
        <v>87.4</v>
      </c>
      <c r="AC217" s="852">
        <v>83.3</v>
      </c>
      <c r="AD217" s="852">
        <v>79.599999999999994</v>
      </c>
      <c r="AE217" s="77"/>
      <c r="AF217" s="77"/>
      <c r="AG217" s="66"/>
      <c r="AH217" s="66"/>
      <c r="AI217" s="66"/>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s="4" customFormat="1" x14ac:dyDescent="0.2">
      <c r="A218" s="644" t="s">
        <v>169</v>
      </c>
      <c r="B218" s="52" t="s">
        <v>6</v>
      </c>
      <c r="C218" s="78" t="s">
        <v>0</v>
      </c>
      <c r="D218" s="78" t="s">
        <v>0</v>
      </c>
      <c r="E218" s="78" t="s">
        <v>0</v>
      </c>
      <c r="F218" s="78" t="s">
        <v>0</v>
      </c>
      <c r="G218" s="78" t="s">
        <v>0</v>
      </c>
      <c r="H218" s="78" t="s">
        <v>0</v>
      </c>
      <c r="I218" s="78" t="s">
        <v>0</v>
      </c>
      <c r="J218" s="79">
        <v>0.4</v>
      </c>
      <c r="K218" s="79">
        <v>0.6</v>
      </c>
      <c r="L218" s="79">
        <v>0.7</v>
      </c>
      <c r="M218" s="79">
        <v>0.9</v>
      </c>
      <c r="N218" s="79">
        <v>1.1000000000000001</v>
      </c>
      <c r="O218" s="517">
        <v>1.4</v>
      </c>
      <c r="P218" s="517">
        <v>1.4</v>
      </c>
      <c r="Q218" s="517">
        <v>1.4</v>
      </c>
      <c r="R218" s="516">
        <v>2.1</v>
      </c>
      <c r="S218" s="516">
        <v>1.7</v>
      </c>
      <c r="T218" s="516">
        <v>1.3</v>
      </c>
      <c r="U218" s="517">
        <v>1.6</v>
      </c>
      <c r="V218" s="517">
        <v>1.4</v>
      </c>
      <c r="W218" s="517">
        <v>1.4</v>
      </c>
      <c r="X218" s="517">
        <v>1.2</v>
      </c>
      <c r="Y218" s="517">
        <v>1.1000000000000001</v>
      </c>
      <c r="Z218" s="864">
        <v>1</v>
      </c>
      <c r="AA218" s="864">
        <v>1</v>
      </c>
      <c r="AB218" s="864">
        <v>0.9</v>
      </c>
      <c r="AC218" s="864">
        <v>0.8</v>
      </c>
      <c r="AD218" s="864">
        <v>0.7</v>
      </c>
      <c r="AE218" s="79"/>
      <c r="AF218" s="79"/>
      <c r="AG218" s="66"/>
      <c r="AH218" s="66"/>
      <c r="AI218" s="66"/>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s="4" customFormat="1" x14ac:dyDescent="0.2">
      <c r="A219" s="644" t="s">
        <v>46</v>
      </c>
      <c r="B219" s="52" t="s">
        <v>46</v>
      </c>
      <c r="C219" s="78" t="s">
        <v>0</v>
      </c>
      <c r="D219" s="78" t="s">
        <v>0</v>
      </c>
      <c r="E219" s="78" t="s">
        <v>0</v>
      </c>
      <c r="F219" s="78" t="s">
        <v>0</v>
      </c>
      <c r="G219" s="78" t="s">
        <v>0</v>
      </c>
      <c r="H219" s="78" t="s">
        <v>0</v>
      </c>
      <c r="I219" s="78" t="s">
        <v>0</v>
      </c>
      <c r="J219" s="78" t="s">
        <v>0</v>
      </c>
      <c r="K219" s="78" t="s">
        <v>0</v>
      </c>
      <c r="L219" s="78" t="s">
        <v>0</v>
      </c>
      <c r="M219" s="78" t="s">
        <v>0</v>
      </c>
      <c r="N219" s="78" t="s">
        <v>0</v>
      </c>
      <c r="O219" s="68">
        <v>4.4000000000000004</v>
      </c>
      <c r="P219" s="68">
        <v>5.9</v>
      </c>
      <c r="Q219" s="68">
        <v>6</v>
      </c>
      <c r="R219" s="516">
        <v>4.9000000000000004</v>
      </c>
      <c r="S219" s="516">
        <v>7</v>
      </c>
      <c r="T219" s="516">
        <v>8.9</v>
      </c>
      <c r="U219" s="68">
        <v>12.3</v>
      </c>
      <c r="V219" s="68">
        <v>9.5</v>
      </c>
      <c r="W219" s="68">
        <v>10.6</v>
      </c>
      <c r="X219" s="68">
        <v>10.4</v>
      </c>
      <c r="Y219" s="68">
        <v>8.5</v>
      </c>
      <c r="Z219" s="852">
        <v>8.3000000000000007</v>
      </c>
      <c r="AA219" s="852">
        <v>8.1999999999999993</v>
      </c>
      <c r="AB219" s="852">
        <v>8</v>
      </c>
      <c r="AC219" s="852">
        <v>7.8</v>
      </c>
      <c r="AD219" s="852">
        <v>7.5</v>
      </c>
      <c r="AE219" s="77"/>
      <c r="AF219" s="77"/>
      <c r="AG219" s="66"/>
      <c r="AH219" s="66"/>
      <c r="AI219" s="66"/>
      <c r="AJ219" s="66"/>
      <c r="AK219" s="66"/>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s="4" customFormat="1" ht="15" x14ac:dyDescent="0.2">
      <c r="A220" s="546" t="s">
        <v>357</v>
      </c>
      <c r="B220" s="52"/>
      <c r="C220" s="79" t="s">
        <v>2</v>
      </c>
      <c r="D220" s="79" t="s">
        <v>2</v>
      </c>
      <c r="E220" s="79" t="s">
        <v>2</v>
      </c>
      <c r="F220" s="79" t="s">
        <v>2</v>
      </c>
      <c r="G220" s="79" t="s">
        <v>2</v>
      </c>
      <c r="H220" s="79" t="s">
        <v>2</v>
      </c>
      <c r="I220" s="79" t="s">
        <v>2</v>
      </c>
      <c r="J220" s="79" t="s">
        <v>2</v>
      </c>
      <c r="K220" s="79" t="s">
        <v>2</v>
      </c>
      <c r="L220" s="79" t="s">
        <v>2</v>
      </c>
      <c r="M220" s="79" t="s">
        <v>2</v>
      </c>
      <c r="N220" s="79" t="s">
        <v>2</v>
      </c>
      <c r="O220" s="517" t="s">
        <v>2</v>
      </c>
      <c r="P220" s="517" t="s">
        <v>2</v>
      </c>
      <c r="Q220" s="517" t="s">
        <v>2</v>
      </c>
      <c r="R220" s="517" t="s">
        <v>2</v>
      </c>
      <c r="S220" s="517" t="s">
        <v>2</v>
      </c>
      <c r="T220" s="517" t="s">
        <v>2</v>
      </c>
      <c r="U220" s="517" t="s">
        <v>2</v>
      </c>
      <c r="V220" s="517" t="s">
        <v>2</v>
      </c>
      <c r="W220" s="517" t="s">
        <v>2</v>
      </c>
      <c r="X220" s="517" t="s">
        <v>2</v>
      </c>
      <c r="Y220" s="517" t="s">
        <v>2</v>
      </c>
      <c r="Z220" s="864" t="s">
        <v>2</v>
      </c>
      <c r="AA220" s="864" t="s">
        <v>0</v>
      </c>
      <c r="AB220" s="864">
        <v>0</v>
      </c>
      <c r="AC220" s="864">
        <v>0.1</v>
      </c>
      <c r="AD220" s="864">
        <v>0.1</v>
      </c>
      <c r="AE220" s="77"/>
      <c r="AF220" s="77"/>
      <c r="AG220" s="66"/>
      <c r="AH220" s="66"/>
      <c r="AI220" s="66"/>
      <c r="AJ220" s="66"/>
      <c r="AK220" s="66"/>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s="4" customFormat="1" x14ac:dyDescent="0.2">
      <c r="A221" s="552"/>
      <c r="C221" s="78"/>
      <c r="D221" s="78"/>
      <c r="E221" s="78"/>
      <c r="F221" s="78"/>
      <c r="G221" s="78"/>
      <c r="H221" s="78"/>
      <c r="I221" s="78"/>
      <c r="J221" s="78"/>
      <c r="K221" s="78"/>
      <c r="L221" s="78"/>
      <c r="M221" s="78"/>
      <c r="N221" s="78"/>
      <c r="O221" s="77"/>
      <c r="P221" s="77"/>
      <c r="Q221" s="77"/>
      <c r="R221" s="130"/>
      <c r="S221" s="130"/>
      <c r="T221" s="130"/>
      <c r="U221" s="77"/>
      <c r="V221" s="77"/>
      <c r="W221" s="77"/>
      <c r="X221" s="95"/>
      <c r="Y221" s="85"/>
      <c r="Z221" s="854"/>
      <c r="AA221" s="854"/>
      <c r="AB221" s="854"/>
      <c r="AC221" s="854"/>
      <c r="AD221" s="854"/>
      <c r="AE221" s="86"/>
      <c r="AF221" s="86"/>
      <c r="AG221" s="64"/>
      <c r="AH221" s="64"/>
      <c r="AI221" s="64"/>
      <c r="AJ221" s="66"/>
      <c r="AK221" s="66"/>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s="4" customFormat="1" x14ac:dyDescent="0.2">
      <c r="A222" s="662" t="s">
        <v>265</v>
      </c>
      <c r="B222" s="184" t="s">
        <v>57</v>
      </c>
      <c r="C222" s="78"/>
      <c r="D222" s="78"/>
      <c r="E222" s="78"/>
      <c r="F222" s="78"/>
      <c r="G222" s="78"/>
      <c r="H222" s="78"/>
      <c r="I222" s="78"/>
      <c r="J222" s="78"/>
      <c r="K222" s="78"/>
      <c r="L222" s="78"/>
      <c r="M222" s="78"/>
      <c r="N222" s="127" t="s">
        <v>0</v>
      </c>
      <c r="O222" s="515">
        <v>36.9</v>
      </c>
      <c r="P222" s="515">
        <v>44.7</v>
      </c>
      <c r="Q222" s="515">
        <v>47.5</v>
      </c>
      <c r="R222" s="515">
        <v>48.3</v>
      </c>
      <c r="S222" s="515">
        <v>48.3</v>
      </c>
      <c r="T222" s="515">
        <v>49.4</v>
      </c>
      <c r="U222" s="67">
        <v>28.8</v>
      </c>
      <c r="V222" s="67">
        <v>28.1</v>
      </c>
      <c r="W222" s="67">
        <v>27.8</v>
      </c>
      <c r="X222" s="67">
        <v>27.8</v>
      </c>
      <c r="Y222" s="67">
        <v>25.7</v>
      </c>
      <c r="Z222" s="851">
        <v>24.3</v>
      </c>
      <c r="AA222" s="851">
        <v>23</v>
      </c>
      <c r="AB222" s="851">
        <v>21.7</v>
      </c>
      <c r="AC222" s="851">
        <v>20.3</v>
      </c>
      <c r="AD222" s="851">
        <v>18.899999999999999</v>
      </c>
      <c r="AE222" s="82"/>
      <c r="AF222" s="82"/>
      <c r="AG222" s="66"/>
      <c r="AH222" s="66"/>
      <c r="AI222" s="66"/>
      <c r="AJ222" s="66"/>
      <c r="AK222" s="66"/>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s="4" customFormat="1" x14ac:dyDescent="0.2">
      <c r="A223" s="559"/>
      <c r="C223" s="77"/>
      <c r="D223" s="77"/>
      <c r="E223" s="77"/>
      <c r="F223" s="77"/>
      <c r="G223" s="77"/>
      <c r="H223" s="77"/>
      <c r="I223" s="77"/>
      <c r="J223" s="77"/>
      <c r="K223" s="77"/>
      <c r="L223" s="77"/>
      <c r="M223" s="77"/>
      <c r="N223" s="77"/>
      <c r="O223" s="77"/>
      <c r="P223" s="77"/>
      <c r="Q223" s="77"/>
      <c r="R223" s="77"/>
      <c r="S223" s="77"/>
      <c r="T223" s="77"/>
      <c r="U223" s="77"/>
      <c r="V223" s="77"/>
      <c r="W223" s="95"/>
      <c r="X223" s="95"/>
      <c r="Y223" s="85"/>
      <c r="Z223" s="854"/>
      <c r="AA223" s="854"/>
      <c r="AB223" s="854"/>
      <c r="AC223" s="854"/>
      <c r="AD223" s="854"/>
      <c r="AE223" s="86"/>
      <c r="AF223" s="86"/>
      <c r="AG223" s="64"/>
      <c r="AH223" s="64"/>
      <c r="AI223" s="64"/>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s="4" customFormat="1" x14ac:dyDescent="0.2">
      <c r="A224" s="558" t="s">
        <v>47</v>
      </c>
      <c r="B224" s="184" t="s">
        <v>47</v>
      </c>
      <c r="C224" s="81" t="s">
        <v>0</v>
      </c>
      <c r="D224" s="81" t="s">
        <v>0</v>
      </c>
      <c r="E224" s="81" t="s">
        <v>0</v>
      </c>
      <c r="F224" s="81" t="s">
        <v>0</v>
      </c>
      <c r="G224" s="81" t="s">
        <v>0</v>
      </c>
      <c r="H224" s="81" t="s">
        <v>0</v>
      </c>
      <c r="I224" s="81" t="s">
        <v>0</v>
      </c>
      <c r="J224" s="81" t="s">
        <v>0</v>
      </c>
      <c r="K224" s="81" t="s">
        <v>0</v>
      </c>
      <c r="L224" s="81" t="s">
        <v>0</v>
      </c>
      <c r="M224" s="81" t="s">
        <v>0</v>
      </c>
      <c r="N224" s="81" t="s">
        <v>0</v>
      </c>
      <c r="O224" s="518">
        <v>162.4</v>
      </c>
      <c r="P224" s="518">
        <v>180</v>
      </c>
      <c r="Q224" s="518">
        <v>197.6</v>
      </c>
      <c r="R224" s="518">
        <v>226.5</v>
      </c>
      <c r="S224" s="518">
        <v>252.2</v>
      </c>
      <c r="T224" s="518">
        <v>290.89999999999998</v>
      </c>
      <c r="U224" s="518">
        <v>327.60000000000002</v>
      </c>
      <c r="V224" s="518">
        <v>363.6</v>
      </c>
      <c r="W224" s="71">
        <v>416</v>
      </c>
      <c r="X224" s="71">
        <v>433.7</v>
      </c>
      <c r="Y224" s="71">
        <v>459.5</v>
      </c>
      <c r="Z224" s="853">
        <v>492.6</v>
      </c>
      <c r="AA224" s="853">
        <v>530.6</v>
      </c>
      <c r="AB224" s="853">
        <v>555.5</v>
      </c>
      <c r="AC224" s="853">
        <v>586.1</v>
      </c>
      <c r="AD224" s="853">
        <v>620.5</v>
      </c>
      <c r="AE224" s="112"/>
      <c r="AF224" s="112"/>
      <c r="AG224" s="66"/>
      <c r="AH224" s="66"/>
      <c r="AI224" s="66"/>
      <c r="AJ224" s="66"/>
      <c r="AK224" s="66"/>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s="4" customFormat="1" x14ac:dyDescent="0.2">
      <c r="A225" s="557" t="s">
        <v>235</v>
      </c>
      <c r="B225" s="52" t="s">
        <v>48</v>
      </c>
      <c r="C225" s="78" t="s">
        <v>0</v>
      </c>
      <c r="D225" s="78" t="s">
        <v>0</v>
      </c>
      <c r="E225" s="78" t="s">
        <v>0</v>
      </c>
      <c r="F225" s="78" t="s">
        <v>0</v>
      </c>
      <c r="G225" s="78" t="s">
        <v>0</v>
      </c>
      <c r="H225" s="78" t="s">
        <v>0</v>
      </c>
      <c r="I225" s="78" t="s">
        <v>0</v>
      </c>
      <c r="J225" s="77">
        <v>42.9</v>
      </c>
      <c r="K225" s="77">
        <v>60</v>
      </c>
      <c r="L225" s="77">
        <v>82.8</v>
      </c>
      <c r="M225" s="77">
        <v>107.2</v>
      </c>
      <c r="N225" s="77">
        <v>133.1</v>
      </c>
      <c r="O225" s="519">
        <v>125</v>
      </c>
      <c r="P225" s="519">
        <v>140.1</v>
      </c>
      <c r="Q225" s="519">
        <v>157.19999999999999</v>
      </c>
      <c r="R225" s="520">
        <v>181.6</v>
      </c>
      <c r="S225" s="520">
        <v>201.7</v>
      </c>
      <c r="T225" s="520">
        <v>235.4</v>
      </c>
      <c r="U225" s="48">
        <v>267</v>
      </c>
      <c r="V225" s="48">
        <v>290.89999999999998</v>
      </c>
      <c r="W225" s="48">
        <v>331</v>
      </c>
      <c r="X225" s="48">
        <v>338.9</v>
      </c>
      <c r="Y225" s="48">
        <v>364.3</v>
      </c>
      <c r="Z225" s="850">
        <v>387.4</v>
      </c>
      <c r="AA225" s="850">
        <v>414.3</v>
      </c>
      <c r="AB225" s="850">
        <v>432.1</v>
      </c>
      <c r="AC225" s="850">
        <v>456.7</v>
      </c>
      <c r="AD225" s="850">
        <v>479.7</v>
      </c>
      <c r="AE225" s="77"/>
      <c r="AF225" s="77"/>
      <c r="AG225" s="66"/>
      <c r="AH225" s="66"/>
      <c r="AI225" s="66"/>
      <c r="AJ225" s="67"/>
      <c r="AK225" s="67"/>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s="4" customFormat="1" x14ac:dyDescent="0.2">
      <c r="A226" s="557" t="s">
        <v>236</v>
      </c>
      <c r="B226" s="52"/>
      <c r="C226" s="463" t="s">
        <v>2</v>
      </c>
      <c r="D226" s="463" t="s">
        <v>2</v>
      </c>
      <c r="E226" s="463" t="s">
        <v>2</v>
      </c>
      <c r="F226" s="463" t="s">
        <v>2</v>
      </c>
      <c r="G226" s="463" t="s">
        <v>2</v>
      </c>
      <c r="H226" s="463" t="s">
        <v>2</v>
      </c>
      <c r="I226" s="463" t="s">
        <v>2</v>
      </c>
      <c r="J226" s="463" t="s">
        <v>2</v>
      </c>
      <c r="K226" s="463" t="s">
        <v>2</v>
      </c>
      <c r="L226" s="463" t="s">
        <v>2</v>
      </c>
      <c r="M226" s="463" t="s">
        <v>2</v>
      </c>
      <c r="N226" s="463" t="s">
        <v>2</v>
      </c>
      <c r="O226" s="521" t="s">
        <v>2</v>
      </c>
      <c r="P226" s="521" t="s">
        <v>2</v>
      </c>
      <c r="Q226" s="521" t="s">
        <v>2</v>
      </c>
      <c r="R226" s="521" t="s">
        <v>2</v>
      </c>
      <c r="S226" s="521" t="s">
        <v>2</v>
      </c>
      <c r="T226" s="521" t="s">
        <v>2</v>
      </c>
      <c r="U226" s="521" t="s">
        <v>2</v>
      </c>
      <c r="V226" s="521" t="s">
        <v>2</v>
      </c>
      <c r="W226" s="48">
        <v>0</v>
      </c>
      <c r="X226" s="48">
        <v>0.1</v>
      </c>
      <c r="Y226" s="48">
        <v>0.2</v>
      </c>
      <c r="Z226" s="850">
        <v>0.5</v>
      </c>
      <c r="AA226" s="850">
        <v>0.5</v>
      </c>
      <c r="AB226" s="850">
        <v>0.5</v>
      </c>
      <c r="AC226" s="850">
        <v>0.4</v>
      </c>
      <c r="AD226" s="850">
        <v>0.4</v>
      </c>
      <c r="AE226" s="77"/>
      <c r="AF226" s="77"/>
      <c r="AG226" s="66"/>
      <c r="AH226" s="66"/>
      <c r="AI226" s="66"/>
      <c r="AJ226" s="67"/>
      <c r="AK226" s="67"/>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s="4" customFormat="1" x14ac:dyDescent="0.2">
      <c r="A227" s="552" t="s">
        <v>237</v>
      </c>
      <c r="B227" s="52" t="s">
        <v>49</v>
      </c>
      <c r="C227" s="78" t="s">
        <v>0</v>
      </c>
      <c r="D227" s="78" t="s">
        <v>0</v>
      </c>
      <c r="E227" s="78" t="s">
        <v>0</v>
      </c>
      <c r="F227" s="78" t="s">
        <v>0</v>
      </c>
      <c r="G227" s="78" t="s">
        <v>0</v>
      </c>
      <c r="H227" s="78" t="s">
        <v>0</v>
      </c>
      <c r="I227" s="78" t="s">
        <v>0</v>
      </c>
      <c r="J227" s="78" t="s">
        <v>0</v>
      </c>
      <c r="K227" s="78" t="s">
        <v>0</v>
      </c>
      <c r="L227" s="78" t="s">
        <v>0</v>
      </c>
      <c r="M227" s="78" t="s">
        <v>0</v>
      </c>
      <c r="N227" s="78" t="s">
        <v>0</v>
      </c>
      <c r="O227" s="519">
        <v>2.7</v>
      </c>
      <c r="P227" s="519">
        <v>3.2</v>
      </c>
      <c r="Q227" s="519">
        <v>4.3</v>
      </c>
      <c r="R227" s="520">
        <v>5</v>
      </c>
      <c r="S227" s="520">
        <v>5.0999999999999996</v>
      </c>
      <c r="T227" s="520">
        <v>5.7</v>
      </c>
      <c r="U227" s="48">
        <v>5.9</v>
      </c>
      <c r="V227" s="48">
        <v>6.8</v>
      </c>
      <c r="W227" s="48">
        <v>7.7</v>
      </c>
      <c r="X227" s="48">
        <v>6.7</v>
      </c>
      <c r="Y227" s="48">
        <v>6</v>
      </c>
      <c r="Z227" s="850">
        <v>5.8</v>
      </c>
      <c r="AA227" s="850">
        <v>5.8</v>
      </c>
      <c r="AB227" s="850">
        <v>5.2</v>
      </c>
      <c r="AC227" s="850">
        <v>5.0999999999999996</v>
      </c>
      <c r="AD227" s="850">
        <v>5.0999999999999996</v>
      </c>
      <c r="AE227" s="77"/>
      <c r="AF227" s="77"/>
      <c r="AG227" s="66"/>
      <c r="AH227" s="66"/>
      <c r="AI227" s="66"/>
      <c r="AJ227" s="68"/>
      <c r="AK227" s="68"/>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s="4" customFormat="1" x14ac:dyDescent="0.2">
      <c r="A228" s="552" t="s">
        <v>50</v>
      </c>
      <c r="B228" s="52" t="s">
        <v>50</v>
      </c>
      <c r="C228" s="78" t="s">
        <v>0</v>
      </c>
      <c r="D228" s="78" t="s">
        <v>0</v>
      </c>
      <c r="E228" s="78" t="s">
        <v>0</v>
      </c>
      <c r="F228" s="78" t="s">
        <v>0</v>
      </c>
      <c r="G228" s="78" t="s">
        <v>0</v>
      </c>
      <c r="H228" s="78" t="s">
        <v>0</v>
      </c>
      <c r="I228" s="78" t="s">
        <v>0</v>
      </c>
      <c r="J228" s="78" t="s">
        <v>0</v>
      </c>
      <c r="K228" s="78" t="s">
        <v>0</v>
      </c>
      <c r="L228" s="78" t="s">
        <v>0</v>
      </c>
      <c r="M228" s="78" t="s">
        <v>0</v>
      </c>
      <c r="N228" s="78" t="s">
        <v>0</v>
      </c>
      <c r="O228" s="505">
        <v>19.8</v>
      </c>
      <c r="P228" s="505">
        <v>22.5</v>
      </c>
      <c r="Q228" s="505">
        <v>24.6</v>
      </c>
      <c r="R228" s="48">
        <v>28</v>
      </c>
      <c r="S228" s="48">
        <v>33.1</v>
      </c>
      <c r="T228" s="48">
        <v>36.6</v>
      </c>
      <c r="U228" s="48">
        <v>44.8</v>
      </c>
      <c r="V228" s="48">
        <v>55.1</v>
      </c>
      <c r="W228" s="48">
        <v>63.9</v>
      </c>
      <c r="X228" s="48">
        <v>74.3</v>
      </c>
      <c r="Y228" s="48">
        <v>76.099999999999994</v>
      </c>
      <c r="Z228" s="850">
        <v>84.2</v>
      </c>
      <c r="AA228" s="850">
        <v>92</v>
      </c>
      <c r="AB228" s="850">
        <v>100.7</v>
      </c>
      <c r="AC228" s="850">
        <v>107.2</v>
      </c>
      <c r="AD228" s="850">
        <v>119.5</v>
      </c>
      <c r="AE228" s="77"/>
      <c r="AF228" s="77"/>
      <c r="AG228" s="66"/>
      <c r="AH228" s="66"/>
      <c r="AI228" s="68"/>
      <c r="AJ228" s="68"/>
      <c r="AK228" s="68"/>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s="4" customFormat="1" ht="15" x14ac:dyDescent="0.2">
      <c r="A229" s="552" t="s">
        <v>238</v>
      </c>
      <c r="B229" s="52"/>
      <c r="C229" s="77">
        <v>2.5</v>
      </c>
      <c r="D229" s="77">
        <v>3.4</v>
      </c>
      <c r="E229" s="77">
        <v>4.0999999999999996</v>
      </c>
      <c r="F229" s="78">
        <v>5.0999999999999996</v>
      </c>
      <c r="G229" s="78">
        <v>5.8</v>
      </c>
      <c r="H229" s="78">
        <v>6.7</v>
      </c>
      <c r="I229" s="78">
        <v>8.1999999999999993</v>
      </c>
      <c r="J229" s="78">
        <v>9.6</v>
      </c>
      <c r="K229" s="78">
        <v>11.3</v>
      </c>
      <c r="L229" s="78">
        <v>12.3</v>
      </c>
      <c r="M229" s="78">
        <v>12.6</v>
      </c>
      <c r="N229" s="78">
        <v>13.1</v>
      </c>
      <c r="O229" s="505">
        <v>14.9</v>
      </c>
      <c r="P229" s="505">
        <v>14.2</v>
      </c>
      <c r="Q229" s="505">
        <v>11.6</v>
      </c>
      <c r="R229" s="48">
        <v>12</v>
      </c>
      <c r="S229" s="48">
        <v>12.4</v>
      </c>
      <c r="T229" s="48">
        <v>13.1</v>
      </c>
      <c r="U229" s="48">
        <v>10.6</v>
      </c>
      <c r="V229" s="48">
        <v>10.8</v>
      </c>
      <c r="W229" s="48">
        <v>13.3</v>
      </c>
      <c r="X229" s="48">
        <v>13.4</v>
      </c>
      <c r="Y229" s="48">
        <v>12.5</v>
      </c>
      <c r="Z229" s="850">
        <v>14.4</v>
      </c>
      <c r="AA229" s="850">
        <v>15.4</v>
      </c>
      <c r="AB229" s="850">
        <v>15.2</v>
      </c>
      <c r="AC229" s="850">
        <v>14.6</v>
      </c>
      <c r="AD229" s="850">
        <v>14</v>
      </c>
      <c r="AE229" s="77"/>
      <c r="AF229" s="77"/>
      <c r="AG229" s="66"/>
      <c r="AH229" s="66"/>
      <c r="AI229" s="68"/>
      <c r="AJ229" s="68"/>
      <c r="AK229" s="68"/>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s="4" customFormat="1" ht="15" x14ac:dyDescent="0.2">
      <c r="A230" s="539" t="s">
        <v>240</v>
      </c>
      <c r="B230" s="52"/>
      <c r="C230" s="78" t="s">
        <v>0</v>
      </c>
      <c r="D230" s="78" t="s">
        <v>0</v>
      </c>
      <c r="E230" s="78" t="s">
        <v>0</v>
      </c>
      <c r="F230" s="78" t="s">
        <v>0</v>
      </c>
      <c r="G230" s="78" t="s">
        <v>0</v>
      </c>
      <c r="H230" s="78" t="s">
        <v>0</v>
      </c>
      <c r="I230" s="78" t="s">
        <v>0</v>
      </c>
      <c r="J230" s="78" t="s">
        <v>0</v>
      </c>
      <c r="K230" s="78" t="s">
        <v>0</v>
      </c>
      <c r="L230" s="78" t="s">
        <v>0</v>
      </c>
      <c r="M230" s="78" t="s">
        <v>0</v>
      </c>
      <c r="N230" s="78" t="s">
        <v>0</v>
      </c>
      <c r="O230" s="522" t="s">
        <v>0</v>
      </c>
      <c r="P230" s="522" t="s">
        <v>0</v>
      </c>
      <c r="Q230" s="522" t="s">
        <v>0</v>
      </c>
      <c r="R230" s="522" t="s">
        <v>0</v>
      </c>
      <c r="S230" s="522" t="s">
        <v>0</v>
      </c>
      <c r="T230" s="522" t="s">
        <v>0</v>
      </c>
      <c r="U230" s="486">
        <v>0.1</v>
      </c>
      <c r="V230" s="486">
        <v>0</v>
      </c>
      <c r="W230" s="486">
        <v>0.1</v>
      </c>
      <c r="X230" s="486">
        <v>0.3</v>
      </c>
      <c r="Y230" s="486">
        <v>0.3</v>
      </c>
      <c r="Z230" s="862">
        <v>0.3</v>
      </c>
      <c r="AA230" s="862">
        <v>2.4</v>
      </c>
      <c r="AB230" s="862">
        <v>1.6</v>
      </c>
      <c r="AC230" s="862">
        <v>1.8</v>
      </c>
      <c r="AD230" s="862">
        <v>1.5</v>
      </c>
      <c r="AE230" s="77"/>
      <c r="AF230" s="77"/>
      <c r="AG230" s="66"/>
      <c r="AH230" s="66"/>
      <c r="AI230" s="68"/>
      <c r="AJ230" s="68"/>
      <c r="AK230" s="68"/>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s="4" customFormat="1" ht="15" x14ac:dyDescent="0.2">
      <c r="A231" s="552" t="s">
        <v>239</v>
      </c>
      <c r="B231" s="52"/>
      <c r="C231" s="79" t="s">
        <v>2</v>
      </c>
      <c r="D231" s="79" t="s">
        <v>2</v>
      </c>
      <c r="E231" s="79" t="s">
        <v>2</v>
      </c>
      <c r="F231" s="79" t="s">
        <v>2</v>
      </c>
      <c r="G231" s="79" t="s">
        <v>2</v>
      </c>
      <c r="H231" s="79" t="s">
        <v>2</v>
      </c>
      <c r="I231" s="79" t="s">
        <v>2</v>
      </c>
      <c r="J231" s="79" t="s">
        <v>2</v>
      </c>
      <c r="K231" s="79" t="s">
        <v>2</v>
      </c>
      <c r="L231" s="79" t="s">
        <v>2</v>
      </c>
      <c r="M231" s="79" t="s">
        <v>2</v>
      </c>
      <c r="N231" s="79" t="s">
        <v>2</v>
      </c>
      <c r="O231" s="523" t="s">
        <v>2</v>
      </c>
      <c r="P231" s="523" t="s">
        <v>2</v>
      </c>
      <c r="Q231" s="523" t="s">
        <v>2</v>
      </c>
      <c r="R231" s="523" t="s">
        <v>2</v>
      </c>
      <c r="S231" s="522" t="s">
        <v>0</v>
      </c>
      <c r="T231" s="522" t="s">
        <v>0</v>
      </c>
      <c r="U231" s="522" t="s">
        <v>0</v>
      </c>
      <c r="V231" s="524" t="s">
        <v>0</v>
      </c>
      <c r="W231" s="524" t="s">
        <v>0</v>
      </c>
      <c r="X231" s="524" t="s">
        <v>0</v>
      </c>
      <c r="Y231" s="524" t="s">
        <v>0</v>
      </c>
      <c r="Z231" s="865" t="s">
        <v>0</v>
      </c>
      <c r="AA231" s="865">
        <v>0.1</v>
      </c>
      <c r="AB231" s="865">
        <v>0.3</v>
      </c>
      <c r="AC231" s="865">
        <v>0.3</v>
      </c>
      <c r="AD231" s="865">
        <v>0.2</v>
      </c>
      <c r="AE231" s="77"/>
      <c r="AF231" s="77"/>
      <c r="AG231" s="66"/>
      <c r="AH231" s="66"/>
      <c r="AI231" s="68"/>
      <c r="AJ231" s="68"/>
      <c r="AK231" s="68"/>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s="4" customFormat="1" x14ac:dyDescent="0.2">
      <c r="A232" s="548"/>
      <c r="B232" s="52"/>
      <c r="C232" s="79"/>
      <c r="D232" s="79"/>
      <c r="E232" s="79"/>
      <c r="F232" s="79"/>
      <c r="G232" s="79"/>
      <c r="H232" s="79"/>
      <c r="I232" s="79"/>
      <c r="J232" s="79"/>
      <c r="K232" s="79"/>
      <c r="L232" s="79"/>
      <c r="M232" s="79"/>
      <c r="N232" s="79"/>
      <c r="O232" s="523"/>
      <c r="P232" s="523"/>
      <c r="Q232" s="523"/>
      <c r="R232" s="523"/>
      <c r="S232" s="522"/>
      <c r="T232" s="522"/>
      <c r="U232" s="522"/>
      <c r="V232" s="524"/>
      <c r="W232" s="524"/>
      <c r="X232" s="524"/>
      <c r="Y232" s="524"/>
      <c r="Z232" s="865"/>
      <c r="AA232" s="865"/>
      <c r="AB232" s="865"/>
      <c r="AC232" s="865"/>
      <c r="AD232" s="865"/>
      <c r="AE232" s="77"/>
      <c r="AF232" s="77"/>
      <c r="AG232" s="66"/>
      <c r="AH232" s="66"/>
      <c r="AI232" s="68"/>
      <c r="AJ232" s="68"/>
      <c r="AK232" s="68"/>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s="4" customFormat="1" ht="15" x14ac:dyDescent="0.2">
      <c r="A233" s="542" t="s">
        <v>234</v>
      </c>
      <c r="B233" s="52"/>
      <c r="C233" s="78" t="s">
        <v>0</v>
      </c>
      <c r="D233" s="78" t="s">
        <v>0</v>
      </c>
      <c r="E233" s="78" t="s">
        <v>0</v>
      </c>
      <c r="F233" s="78" t="s">
        <v>0</v>
      </c>
      <c r="G233" s="78" t="s">
        <v>0</v>
      </c>
      <c r="H233" s="78" t="s">
        <v>0</v>
      </c>
      <c r="I233" s="78" t="s">
        <v>0</v>
      </c>
      <c r="J233" s="78" t="s">
        <v>0</v>
      </c>
      <c r="K233" s="78" t="s">
        <v>0</v>
      </c>
      <c r="L233" s="78" t="s">
        <v>0</v>
      </c>
      <c r="M233" s="78" t="s">
        <v>0</v>
      </c>
      <c r="N233" s="78" t="s">
        <v>0</v>
      </c>
      <c r="O233" s="522" t="s">
        <v>0</v>
      </c>
      <c r="P233" s="522" t="s">
        <v>0</v>
      </c>
      <c r="Q233" s="522" t="s">
        <v>0</v>
      </c>
      <c r="R233" s="522" t="s">
        <v>0</v>
      </c>
      <c r="S233" s="522" t="s">
        <v>0</v>
      </c>
      <c r="T233" s="522" t="s">
        <v>0</v>
      </c>
      <c r="U233" s="522" t="s">
        <v>0</v>
      </c>
      <c r="V233" s="522" t="s">
        <v>0</v>
      </c>
      <c r="W233" s="522" t="s">
        <v>0</v>
      </c>
      <c r="X233" s="522" t="s">
        <v>0</v>
      </c>
      <c r="Y233" s="525" t="s">
        <v>0</v>
      </c>
      <c r="Z233" s="865" t="s">
        <v>0</v>
      </c>
      <c r="AA233" s="865">
        <v>0.4</v>
      </c>
      <c r="AB233" s="865">
        <v>1.1000000000000001</v>
      </c>
      <c r="AC233" s="865">
        <v>2</v>
      </c>
      <c r="AD233" s="865">
        <v>1.9</v>
      </c>
      <c r="AE233" s="77"/>
      <c r="AF233" s="77"/>
      <c r="AG233" s="66"/>
      <c r="AH233" s="66"/>
      <c r="AI233" s="68"/>
      <c r="AJ233" s="68"/>
      <c r="AK233" s="68"/>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s="4" customFormat="1" x14ac:dyDescent="0.2">
      <c r="A234" s="553"/>
      <c r="B234" s="18"/>
      <c r="C234" s="96"/>
      <c r="D234" s="96"/>
      <c r="E234" s="96"/>
      <c r="F234" s="77"/>
      <c r="G234" s="77"/>
      <c r="H234" s="77"/>
      <c r="I234" s="77"/>
      <c r="J234" s="77"/>
      <c r="K234" s="77"/>
      <c r="L234" s="77"/>
      <c r="M234" s="77"/>
      <c r="N234" s="77"/>
      <c r="O234" s="77"/>
      <c r="P234" s="77"/>
      <c r="Q234" s="77"/>
      <c r="R234" s="77"/>
      <c r="S234" s="77"/>
      <c r="T234" s="77"/>
      <c r="U234" s="77"/>
      <c r="V234" s="77"/>
      <c r="W234" s="95"/>
      <c r="X234" s="95"/>
      <c r="Y234" s="122"/>
      <c r="Z234" s="857"/>
      <c r="AA234" s="857"/>
      <c r="AB234" s="857"/>
      <c r="AC234" s="857"/>
      <c r="AD234" s="857"/>
      <c r="AE234" s="122"/>
      <c r="AF234" s="86"/>
      <c r="AG234" s="66"/>
      <c r="AH234" s="66"/>
      <c r="AI234" s="68"/>
      <c r="AJ234" s="68"/>
      <c r="AK234" s="68"/>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s="4" customFormat="1" ht="15" x14ac:dyDescent="0.2">
      <c r="A235" s="645" t="s">
        <v>242</v>
      </c>
      <c r="B235" s="204" t="s">
        <v>51</v>
      </c>
      <c r="C235" s="288" t="s">
        <v>0</v>
      </c>
      <c r="D235" s="288" t="s">
        <v>0</v>
      </c>
      <c r="E235" s="288" t="s">
        <v>0</v>
      </c>
      <c r="F235" s="288" t="s">
        <v>0</v>
      </c>
      <c r="G235" s="288" t="s">
        <v>0</v>
      </c>
      <c r="H235" s="288" t="s">
        <v>0</v>
      </c>
      <c r="I235" s="288" t="s">
        <v>0</v>
      </c>
      <c r="J235" s="288" t="s">
        <v>0</v>
      </c>
      <c r="K235" s="288" t="s">
        <v>0</v>
      </c>
      <c r="L235" s="288" t="s">
        <v>0</v>
      </c>
      <c r="M235" s="288" t="s">
        <v>0</v>
      </c>
      <c r="N235" s="288" t="s">
        <v>0</v>
      </c>
      <c r="O235" s="288" t="s">
        <v>0</v>
      </c>
      <c r="P235" s="288" t="s">
        <v>0</v>
      </c>
      <c r="Q235" s="114">
        <v>9.4</v>
      </c>
      <c r="R235" s="114">
        <v>7.5</v>
      </c>
      <c r="S235" s="114">
        <v>6.3</v>
      </c>
      <c r="T235" s="114">
        <v>2.5</v>
      </c>
      <c r="U235" s="114">
        <v>9.8000000000000007</v>
      </c>
      <c r="V235" s="114">
        <v>9.5</v>
      </c>
      <c r="W235" s="114">
        <v>12.1</v>
      </c>
      <c r="X235" s="114">
        <v>12.2</v>
      </c>
      <c r="Y235" s="114">
        <v>13.7</v>
      </c>
      <c r="Z235" s="856">
        <v>15.5</v>
      </c>
      <c r="AA235" s="856">
        <v>17.2</v>
      </c>
      <c r="AB235" s="856">
        <v>20.5</v>
      </c>
      <c r="AC235" s="856">
        <v>27.7</v>
      </c>
      <c r="AD235" s="856">
        <v>31.899999999999977</v>
      </c>
      <c r="AE235" s="82"/>
      <c r="AF235" s="8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s="4" customFormat="1" ht="15" x14ac:dyDescent="0.2">
      <c r="A236" s="694" t="s">
        <v>356</v>
      </c>
      <c r="B236" s="639" t="s">
        <v>74</v>
      </c>
      <c r="C236" s="96"/>
      <c r="D236" s="96"/>
      <c r="E236" s="96"/>
      <c r="F236" s="96"/>
      <c r="G236" s="96"/>
      <c r="H236" s="96"/>
      <c r="I236" s="96"/>
      <c r="J236" s="96"/>
      <c r="K236" s="96"/>
      <c r="L236" s="87"/>
      <c r="M236" s="87"/>
      <c r="N236" s="87"/>
      <c r="O236" s="87"/>
      <c r="P236" s="87"/>
      <c r="Q236" s="87"/>
      <c r="R236" s="87"/>
      <c r="S236" s="87"/>
      <c r="T236" s="87"/>
      <c r="U236" s="87"/>
      <c r="V236" s="146"/>
      <c r="W236" s="146"/>
      <c r="X236" s="146"/>
      <c r="Y236" s="146"/>
      <c r="AB236" s="146"/>
      <c r="AC236" s="146"/>
      <c r="AD236" s="122"/>
      <c r="AE236" s="12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s="4" customFormat="1" ht="12.75" customHeight="1" x14ac:dyDescent="0.2">
      <c r="A237" s="695" t="s">
        <v>360</v>
      </c>
      <c r="B237" s="553"/>
      <c r="C237" s="96"/>
      <c r="D237" s="96"/>
      <c r="E237" s="96"/>
      <c r="F237" s="96"/>
      <c r="G237" s="96"/>
      <c r="H237" s="96"/>
      <c r="I237" s="96"/>
      <c r="J237" s="96"/>
      <c r="K237" s="96"/>
      <c r="L237" s="87"/>
      <c r="M237" s="87"/>
      <c r="N237" s="87"/>
      <c r="O237" s="87"/>
      <c r="P237" s="87"/>
      <c r="Q237" s="87"/>
      <c r="R237" s="87"/>
      <c r="S237" s="87"/>
      <c r="T237" s="87"/>
      <c r="U237" s="87"/>
      <c r="V237" s="122"/>
      <c r="W237" s="122"/>
      <c r="X237" s="122"/>
      <c r="Y237" s="122"/>
      <c r="Z237" s="146"/>
      <c r="AA237" s="122"/>
      <c r="AB237" s="122"/>
      <c r="AC237" s="122"/>
      <c r="AD237" s="122"/>
      <c r="AE237" s="12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s="4" customFormat="1" ht="12.75" customHeight="1" x14ac:dyDescent="0.2">
      <c r="A238" s="696" t="s">
        <v>361</v>
      </c>
      <c r="B238" s="553"/>
      <c r="C238" s="96"/>
      <c r="D238" s="96"/>
      <c r="E238" s="96"/>
      <c r="F238" s="96"/>
      <c r="G238" s="96"/>
      <c r="H238" s="96"/>
      <c r="I238" s="96"/>
      <c r="J238" s="96"/>
      <c r="K238" s="96"/>
      <c r="L238" s="87"/>
      <c r="M238" s="87"/>
      <c r="N238" s="87"/>
      <c r="O238" s="87"/>
      <c r="P238" s="87"/>
      <c r="Q238" s="87"/>
      <c r="R238" s="87"/>
      <c r="S238" s="87"/>
      <c r="T238" s="87"/>
      <c r="U238" s="87"/>
      <c r="V238" s="122"/>
      <c r="W238" s="122"/>
      <c r="X238" s="122"/>
      <c r="Y238" s="122"/>
      <c r="Z238" s="146"/>
      <c r="AA238" s="122"/>
      <c r="AB238" s="122"/>
      <c r="AC238" s="122"/>
      <c r="AD238" s="122"/>
      <c r="AE238" s="12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s="4" customFormat="1" ht="12.75" customHeight="1" x14ac:dyDescent="0.2">
      <c r="A239" s="696" t="s">
        <v>358</v>
      </c>
      <c r="B239" s="553"/>
      <c r="C239" s="96"/>
      <c r="D239" s="96"/>
      <c r="E239" s="96"/>
      <c r="F239" s="96"/>
      <c r="G239" s="96"/>
      <c r="H239" s="96"/>
      <c r="I239" s="96"/>
      <c r="J239" s="96"/>
      <c r="K239" s="96"/>
      <c r="L239" s="87"/>
      <c r="M239" s="87"/>
      <c r="N239" s="87"/>
      <c r="O239" s="87"/>
      <c r="P239" s="87"/>
      <c r="Q239" s="87"/>
      <c r="R239" s="87"/>
      <c r="S239" s="87"/>
      <c r="T239" s="87"/>
      <c r="U239" s="87"/>
      <c r="V239" s="122"/>
      <c r="W239" s="122"/>
      <c r="X239" s="122"/>
      <c r="Y239" s="122"/>
      <c r="Z239" s="146"/>
      <c r="AA239" s="122"/>
      <c r="AB239" s="122"/>
      <c r="AC239" s="122"/>
      <c r="AD239" s="122"/>
      <c r="AE239" s="12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s="4" customFormat="1" ht="12.75" customHeight="1" x14ac:dyDescent="0.2">
      <c r="A240" s="27" t="s">
        <v>355</v>
      </c>
      <c r="B240" s="635"/>
      <c r="C240" s="27"/>
      <c r="D240" s="27"/>
      <c r="E240" s="27"/>
      <c r="F240" s="27"/>
      <c r="G240" s="27"/>
      <c r="H240" s="27"/>
      <c r="I240" s="27"/>
      <c r="J240" s="27"/>
      <c r="K240" s="27"/>
      <c r="L240" s="27"/>
      <c r="M240" s="27"/>
      <c r="N240" s="27"/>
      <c r="O240" s="27"/>
      <c r="P240" s="349"/>
      <c r="Q240" s="349"/>
      <c r="R240" s="349"/>
      <c r="S240" s="349"/>
      <c r="T240" s="349"/>
      <c r="U240" s="349"/>
      <c r="V240" s="122"/>
      <c r="W240" s="122"/>
      <c r="X240" s="122"/>
      <c r="Y240" s="122"/>
      <c r="Z240" s="146"/>
      <c r="AA240" s="122"/>
      <c r="AB240" s="122"/>
      <c r="AC240" s="122"/>
      <c r="AD240" s="122"/>
      <c r="AE240" s="12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s="4" customFormat="1" ht="12.75" customHeight="1" x14ac:dyDescent="0.2">
      <c r="A241" s="470"/>
      <c r="B241" s="470"/>
      <c r="C241" s="470"/>
      <c r="D241" s="470"/>
      <c r="E241" s="470"/>
      <c r="F241" s="470"/>
      <c r="G241" s="470"/>
      <c r="H241" s="470"/>
      <c r="I241" s="470"/>
      <c r="J241" s="470"/>
      <c r="K241" s="470"/>
      <c r="L241" s="470"/>
      <c r="M241" s="470"/>
      <c r="N241" s="470"/>
      <c r="O241" s="470"/>
      <c r="P241" s="471"/>
      <c r="Q241" s="471"/>
      <c r="R241" s="471"/>
      <c r="S241" s="471"/>
      <c r="T241" s="471"/>
      <c r="U241" s="471"/>
      <c r="V241" s="122"/>
      <c r="W241" s="122"/>
      <c r="X241" s="122"/>
      <c r="Y241" s="122"/>
      <c r="Z241" s="146"/>
      <c r="AA241" s="122"/>
      <c r="AB241" s="122"/>
      <c r="AC241" s="122"/>
      <c r="AD241" s="122"/>
      <c r="AE241" s="12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s="4" customFormat="1" ht="12.75" customHeight="1" x14ac:dyDescent="0.2">
      <c r="A242" s="556" t="s">
        <v>267</v>
      </c>
      <c r="B242" s="506"/>
      <c r="C242" s="506"/>
      <c r="D242" s="506"/>
      <c r="E242" s="506"/>
      <c r="F242" s="506"/>
      <c r="G242" s="506"/>
      <c r="H242" s="507"/>
      <c r="I242" s="491"/>
      <c r="J242" s="508"/>
      <c r="K242" s="470"/>
      <c r="L242" s="470"/>
      <c r="M242" s="470"/>
      <c r="N242" s="470"/>
      <c r="O242" s="470"/>
      <c r="P242" s="471"/>
      <c r="Q242" s="471"/>
      <c r="R242" s="471"/>
      <c r="S242" s="471"/>
      <c r="T242" s="471"/>
      <c r="U242" s="471"/>
      <c r="V242" s="122"/>
      <c r="W242" s="122"/>
      <c r="X242" s="122"/>
      <c r="Y242" s="122"/>
      <c r="Z242" s="146"/>
      <c r="AA242" s="122"/>
      <c r="AB242" s="122"/>
      <c r="AC242" s="122"/>
      <c r="AD242" s="122"/>
      <c r="AE242" s="12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s="4" customFormat="1" ht="12.75" customHeight="1" x14ac:dyDescent="0.2">
      <c r="A243" s="537"/>
      <c r="B243" s="492">
        <v>2007</v>
      </c>
      <c r="C243" s="492">
        <v>2008</v>
      </c>
      <c r="D243" s="492">
        <v>2009</v>
      </c>
      <c r="E243" s="492">
        <v>2010</v>
      </c>
      <c r="F243" s="866">
        <v>2011</v>
      </c>
      <c r="G243" s="866">
        <v>2012</v>
      </c>
      <c r="H243" s="866">
        <v>2013</v>
      </c>
      <c r="I243" s="866">
        <v>2014</v>
      </c>
      <c r="J243" s="866">
        <v>2015</v>
      </c>
      <c r="K243" s="470"/>
      <c r="L243" s="470"/>
      <c r="M243" s="470"/>
      <c r="N243" s="470"/>
      <c r="O243" s="470"/>
      <c r="P243" s="471"/>
      <c r="Q243" s="471"/>
      <c r="R243" s="471"/>
      <c r="S243" s="471"/>
      <c r="T243" s="471"/>
      <c r="U243" s="471"/>
      <c r="V243" s="122"/>
      <c r="W243" s="122"/>
      <c r="X243" s="122"/>
      <c r="Y243" s="122"/>
      <c r="Z243" s="146"/>
      <c r="AA243" s="122"/>
      <c r="AB243" s="122"/>
      <c r="AC243" s="122"/>
      <c r="AD243" s="122"/>
      <c r="AE243" s="12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s="4" customFormat="1" ht="12.75" customHeight="1" x14ac:dyDescent="0.2">
      <c r="A244" s="541" t="s">
        <v>244</v>
      </c>
      <c r="B244" s="493">
        <v>19.600000000000001</v>
      </c>
      <c r="C244" s="493">
        <v>24.3</v>
      </c>
      <c r="D244" s="493">
        <v>30.7</v>
      </c>
      <c r="E244" s="493">
        <v>34.6</v>
      </c>
      <c r="F244" s="867">
        <v>39.5</v>
      </c>
      <c r="G244" s="867">
        <v>53</v>
      </c>
      <c r="H244" s="867">
        <v>59.6</v>
      </c>
      <c r="I244" s="867">
        <v>68.8</v>
      </c>
      <c r="J244" s="867">
        <v>80.400000000000006</v>
      </c>
      <c r="K244" s="470"/>
      <c r="L244" s="470"/>
      <c r="M244" s="470"/>
      <c r="N244" s="470"/>
      <c r="O244" s="470"/>
      <c r="P244" s="471"/>
      <c r="Q244" s="471"/>
      <c r="R244" s="471"/>
      <c r="S244" s="471"/>
      <c r="T244" s="471"/>
      <c r="U244" s="471"/>
      <c r="V244" s="122"/>
      <c r="W244" s="122"/>
      <c r="X244" s="122"/>
      <c r="Y244" s="122"/>
      <c r="Z244" s="146"/>
      <c r="AA244" s="122"/>
      <c r="AB244" s="122"/>
      <c r="AC244" s="122"/>
      <c r="AD244" s="122"/>
      <c r="AE244" s="12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s="4" customFormat="1" ht="12.75" customHeight="1" x14ac:dyDescent="0.2">
      <c r="A245" s="544" t="s">
        <v>228</v>
      </c>
      <c r="B245" s="494">
        <v>12.1</v>
      </c>
      <c r="C245" s="494">
        <v>15.6</v>
      </c>
      <c r="D245" s="494">
        <v>20</v>
      </c>
      <c r="E245" s="494">
        <v>21</v>
      </c>
      <c r="F245" s="868">
        <v>19.899999999999999</v>
      </c>
      <c r="G245" s="868">
        <v>25.3</v>
      </c>
      <c r="H245" s="868">
        <v>27.7</v>
      </c>
      <c r="I245" s="868">
        <v>29.4</v>
      </c>
      <c r="J245" s="868">
        <v>33.1</v>
      </c>
      <c r="K245" s="470"/>
      <c r="L245" s="470"/>
      <c r="M245" s="470"/>
      <c r="N245" s="470"/>
      <c r="O245" s="470"/>
      <c r="P245" s="471"/>
      <c r="Q245" s="471"/>
      <c r="R245" s="471"/>
      <c r="S245" s="471"/>
      <c r="T245" s="471"/>
      <c r="U245" s="471"/>
      <c r="V245" s="122"/>
      <c r="W245" s="122"/>
      <c r="X245" s="122"/>
      <c r="Y245" s="122"/>
      <c r="Z245" s="146"/>
      <c r="AA245" s="122"/>
      <c r="AB245" s="122"/>
      <c r="AC245" s="122"/>
      <c r="AD245" s="122"/>
      <c r="AE245" s="12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s="4" customFormat="1" ht="12.75" customHeight="1" x14ac:dyDescent="0.2">
      <c r="A246" s="544" t="s">
        <v>36</v>
      </c>
      <c r="B246" s="494">
        <v>7.5</v>
      </c>
      <c r="C246" s="494">
        <v>8.6999999999999993</v>
      </c>
      <c r="D246" s="494">
        <v>10.7</v>
      </c>
      <c r="E246" s="494">
        <v>13.6</v>
      </c>
      <c r="F246" s="868">
        <v>19.600000000000001</v>
      </c>
      <c r="G246" s="868">
        <v>27.6</v>
      </c>
      <c r="H246" s="868">
        <v>31.9</v>
      </c>
      <c r="I246" s="868">
        <v>39.4</v>
      </c>
      <c r="J246" s="868">
        <v>47.3</v>
      </c>
      <c r="K246" s="470"/>
      <c r="L246" s="470"/>
      <c r="M246" s="470"/>
      <c r="N246" s="470"/>
      <c r="O246" s="470"/>
      <c r="P246" s="471"/>
      <c r="Q246" s="471"/>
      <c r="R246" s="471"/>
      <c r="S246" s="471"/>
      <c r="T246" s="471"/>
      <c r="U246" s="471"/>
      <c r="V246" s="122"/>
      <c r="W246" s="122"/>
      <c r="X246" s="122"/>
      <c r="Y246" s="122"/>
      <c r="Z246" s="146"/>
      <c r="AA246" s="122"/>
      <c r="AB246" s="122"/>
      <c r="AC246" s="122"/>
      <c r="AD246" s="122"/>
      <c r="AE246" s="12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s="4" customFormat="1" ht="12.75" customHeight="1" x14ac:dyDescent="0.2">
      <c r="A247" s="540"/>
      <c r="B247" s="494"/>
      <c r="C247" s="494"/>
      <c r="D247" s="494"/>
      <c r="E247" s="494"/>
      <c r="F247" s="868"/>
      <c r="G247" s="868"/>
      <c r="H247" s="868"/>
      <c r="I247" s="868"/>
      <c r="J247" s="868"/>
      <c r="K247" s="470"/>
      <c r="L247" s="470"/>
      <c r="M247" s="470"/>
      <c r="N247" s="470"/>
      <c r="O247" s="470"/>
      <c r="P247" s="471"/>
      <c r="Q247" s="471"/>
      <c r="R247" s="471"/>
      <c r="S247" s="471"/>
      <c r="T247" s="471"/>
      <c r="U247" s="471"/>
      <c r="V247" s="122"/>
      <c r="W247" s="122"/>
      <c r="X247" s="122"/>
      <c r="Y247" s="122"/>
      <c r="Z247" s="146"/>
      <c r="AA247" s="122"/>
      <c r="AB247" s="122"/>
      <c r="AC247" s="122"/>
      <c r="AD247" s="122"/>
      <c r="AE247" s="12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s="4" customFormat="1" ht="12.75" customHeight="1" x14ac:dyDescent="0.2">
      <c r="A248" s="543" t="s">
        <v>241</v>
      </c>
      <c r="B248" s="560">
        <v>1</v>
      </c>
      <c r="C248" s="560">
        <v>1.7</v>
      </c>
      <c r="D248" s="560">
        <v>2.4</v>
      </c>
      <c r="E248" s="560">
        <v>3</v>
      </c>
      <c r="F248" s="869">
        <v>3.7</v>
      </c>
      <c r="G248" s="869">
        <v>4.5</v>
      </c>
      <c r="H248" s="869">
        <v>5.6</v>
      </c>
      <c r="I248" s="869">
        <v>7.1</v>
      </c>
      <c r="J248" s="869">
        <v>14.8</v>
      </c>
      <c r="K248" s="470"/>
      <c r="L248" s="470"/>
      <c r="M248" s="470"/>
      <c r="N248" s="470"/>
      <c r="O248" s="470"/>
      <c r="P248" s="471"/>
      <c r="Q248" s="471"/>
      <c r="R248" s="471"/>
      <c r="S248" s="471"/>
      <c r="T248" s="471"/>
      <c r="U248" s="471"/>
      <c r="V248" s="122"/>
      <c r="W248" s="122"/>
      <c r="X248" s="122"/>
      <c r="Y248" s="122"/>
      <c r="Z248" s="146"/>
      <c r="AA248" s="122"/>
      <c r="AB248" s="122"/>
      <c r="AC248" s="122"/>
      <c r="AD248" s="122"/>
      <c r="AE248" s="12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s="4" customFormat="1" ht="12.75" customHeight="1" x14ac:dyDescent="0.2">
      <c r="A249" s="688" t="s">
        <v>349</v>
      </c>
      <c r="B249" s="495"/>
      <c r="C249" s="495"/>
      <c r="D249" s="495"/>
      <c r="E249" s="495"/>
      <c r="F249" s="495"/>
      <c r="G249" s="495"/>
      <c r="H249" s="495"/>
      <c r="I249" s="495"/>
      <c r="J249" s="491"/>
      <c r="K249" s="470"/>
      <c r="L249" s="470"/>
      <c r="M249" s="470"/>
      <c r="N249" s="470"/>
      <c r="O249" s="470"/>
      <c r="P249" s="471"/>
      <c r="Q249" s="471"/>
      <c r="R249" s="471"/>
      <c r="S249" s="471"/>
      <c r="T249" s="471"/>
      <c r="U249" s="471"/>
      <c r="V249" s="122"/>
      <c r="W249" s="122"/>
      <c r="X249" s="122"/>
      <c r="Y249" s="122"/>
      <c r="Z249" s="146"/>
      <c r="AA249" s="122"/>
      <c r="AB249" s="122"/>
      <c r="AC249" s="122"/>
      <c r="AD249" s="122"/>
      <c r="AE249" s="12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s="4" customFormat="1" ht="12.75" customHeight="1" x14ac:dyDescent="0.2">
      <c r="A250" s="470"/>
      <c r="B250" s="470"/>
      <c r="C250" s="470"/>
      <c r="D250" s="470"/>
      <c r="E250" s="470"/>
      <c r="F250" s="470"/>
      <c r="G250" s="470"/>
      <c r="H250" s="470"/>
      <c r="I250" s="470"/>
      <c r="J250" s="470"/>
      <c r="K250" s="470"/>
      <c r="L250" s="470"/>
      <c r="M250" s="470"/>
      <c r="N250" s="470"/>
      <c r="O250" s="470"/>
      <c r="P250" s="471"/>
      <c r="Q250" s="471"/>
      <c r="R250" s="471"/>
      <c r="S250" s="471"/>
      <c r="T250" s="471"/>
      <c r="U250" s="471"/>
      <c r="V250" s="122"/>
      <c r="W250" s="122"/>
      <c r="X250" s="122"/>
      <c r="Y250" s="122"/>
      <c r="Z250" s="146"/>
      <c r="AA250" s="122"/>
      <c r="AB250" s="122"/>
      <c r="AC250" s="122"/>
      <c r="AD250" s="122"/>
      <c r="AE250" s="12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s="4" customFormat="1" ht="12.75" customHeight="1" x14ac:dyDescent="0.2">
      <c r="A251" s="470"/>
      <c r="B251" s="470"/>
      <c r="C251" s="470"/>
      <c r="D251" s="470"/>
      <c r="E251" s="470"/>
      <c r="F251" s="470"/>
      <c r="G251" s="470"/>
      <c r="H251" s="470"/>
      <c r="I251" s="470"/>
      <c r="J251" s="470"/>
      <c r="K251" s="470"/>
      <c r="L251" s="470"/>
      <c r="M251" s="470"/>
      <c r="N251" s="470"/>
      <c r="O251" s="470"/>
      <c r="P251" s="471"/>
      <c r="Q251" s="471"/>
      <c r="R251" s="471"/>
      <c r="S251" s="471"/>
      <c r="T251" s="471"/>
      <c r="U251" s="471"/>
      <c r="V251" s="122"/>
      <c r="W251" s="122"/>
      <c r="X251" s="122"/>
      <c r="Y251" s="122"/>
      <c r="Z251" s="146"/>
      <c r="AA251" s="122"/>
      <c r="AB251" s="122"/>
      <c r="AC251" s="122"/>
      <c r="AD251" s="122"/>
      <c r="AE251" s="12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s="4" customFormat="1" x14ac:dyDescent="0.2">
      <c r="A252" s="646" t="s">
        <v>268</v>
      </c>
      <c r="B252" s="60"/>
      <c r="C252" s="152"/>
      <c r="D252" s="152"/>
      <c r="E252" s="152"/>
      <c r="F252" s="152"/>
      <c r="G252" s="152"/>
      <c r="H252" s="152"/>
      <c r="I252" s="152"/>
      <c r="J252" s="152"/>
      <c r="K252" s="152"/>
      <c r="L252" s="87"/>
      <c r="M252" s="122"/>
      <c r="N252" s="122"/>
      <c r="O252" s="122"/>
      <c r="P252" s="122"/>
      <c r="Q252" s="122"/>
      <c r="R252" s="122"/>
      <c r="S252" s="122"/>
      <c r="T252" s="122"/>
      <c r="U252" s="122"/>
      <c r="V252" s="122"/>
      <c r="W252" s="122"/>
      <c r="X252" s="122"/>
      <c r="Y252" s="122"/>
      <c r="Z252" s="146"/>
      <c r="AA252" s="122"/>
      <c r="AB252" s="122"/>
      <c r="AC252" s="122"/>
      <c r="AD252" s="122"/>
      <c r="AE252" s="12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s="4" customFormat="1" x14ac:dyDescent="0.2">
      <c r="A253" s="61"/>
      <c r="B253" s="61"/>
      <c r="C253" s="153">
        <v>2006</v>
      </c>
      <c r="D253" s="153">
        <v>2007</v>
      </c>
      <c r="E253" s="153">
        <v>2008</v>
      </c>
      <c r="F253" s="153">
        <v>2009</v>
      </c>
      <c r="G253" s="153">
        <v>2010</v>
      </c>
      <c r="H253" s="870">
        <v>2011</v>
      </c>
      <c r="I253" s="870">
        <v>2012</v>
      </c>
      <c r="J253" s="870">
        <v>2013</v>
      </c>
      <c r="K253" s="870">
        <v>2014</v>
      </c>
      <c r="L253" s="870">
        <v>2015</v>
      </c>
      <c r="M253" s="151"/>
      <c r="N253" s="151"/>
      <c r="O253" s="151"/>
      <c r="P253" s="151"/>
      <c r="Q253" s="151"/>
      <c r="R253" s="122"/>
      <c r="S253" s="122"/>
      <c r="T253" s="122"/>
      <c r="U253" s="122"/>
      <c r="V253" s="122"/>
      <c r="W253" s="122"/>
      <c r="X253" s="122"/>
      <c r="Y253" s="122"/>
      <c r="Z253" s="146"/>
      <c r="AA253" s="122"/>
      <c r="AB253" s="122"/>
      <c r="AC253" s="122"/>
      <c r="AD253" s="122"/>
      <c r="AE253" s="12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s="4" customFormat="1" x14ac:dyDescent="0.2">
      <c r="A254" s="647" t="s">
        <v>245</v>
      </c>
      <c r="B254" s="62" t="s">
        <v>52</v>
      </c>
      <c r="C254" s="86" t="s">
        <v>0</v>
      </c>
      <c r="D254" s="64">
        <v>5791.4160000000002</v>
      </c>
      <c r="E254" s="511">
        <v>6503.0639702496401</v>
      </c>
      <c r="F254" s="511">
        <v>6549.5327393806301</v>
      </c>
      <c r="G254" s="511">
        <v>7124.4497174198095</v>
      </c>
      <c r="H254" s="871">
        <v>9909.6149584284503</v>
      </c>
      <c r="I254" s="871">
        <v>9206.3493023421706</v>
      </c>
      <c r="J254" s="871">
        <v>8225.6547595067277</v>
      </c>
      <c r="K254" s="871">
        <v>8683.7259940877793</v>
      </c>
      <c r="L254" s="871">
        <v>10747.980011443571</v>
      </c>
      <c r="M254" s="112"/>
      <c r="N254" s="112"/>
      <c r="O254" s="94"/>
      <c r="P254" s="94"/>
      <c r="Q254" s="416"/>
      <c r="R254" s="122"/>
      <c r="S254" s="122"/>
      <c r="T254" s="122"/>
      <c r="U254" s="122"/>
      <c r="V254" s="122"/>
      <c r="W254" s="122"/>
      <c r="X254" s="122"/>
      <c r="Y254" s="122"/>
      <c r="Z254" s="146"/>
      <c r="AA254" s="122"/>
      <c r="AB254" s="122"/>
      <c r="AC254" s="122"/>
      <c r="AD254" s="122"/>
      <c r="AE254" s="12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s="4" customFormat="1" ht="15" x14ac:dyDescent="0.2">
      <c r="A255" s="648" t="s">
        <v>246</v>
      </c>
      <c r="B255" s="63" t="s">
        <v>53</v>
      </c>
      <c r="C255" s="86" t="s">
        <v>0</v>
      </c>
      <c r="D255" s="66">
        <v>5153.2120000000004</v>
      </c>
      <c r="E255" s="512">
        <v>5818.2967234354501</v>
      </c>
      <c r="F255" s="512">
        <v>5544.9060103821303</v>
      </c>
      <c r="G255" s="512">
        <v>5496.7773626216795</v>
      </c>
      <c r="H255" s="872">
        <v>7928.95406113631</v>
      </c>
      <c r="I255" s="872">
        <v>7274.5033621422999</v>
      </c>
      <c r="J255" s="872">
        <v>6299.7520508437792</v>
      </c>
      <c r="K255" s="872">
        <v>6521.3832289620004</v>
      </c>
      <c r="L255" s="872">
        <v>8103.7157880751101</v>
      </c>
      <c r="M255" s="86"/>
      <c r="N255" s="112"/>
      <c r="O255" s="417"/>
      <c r="P255" s="417"/>
      <c r="Q255" s="417"/>
      <c r="R255" s="122"/>
      <c r="S255" s="122"/>
      <c r="T255" s="122"/>
      <c r="U255" s="122"/>
      <c r="V255" s="122"/>
      <c r="W255" s="122"/>
      <c r="X255" s="122"/>
      <c r="Y255" s="122"/>
      <c r="Z255" s="146"/>
      <c r="AA255" s="122"/>
      <c r="AB255" s="122"/>
      <c r="AC255" s="122"/>
      <c r="AD255" s="122"/>
      <c r="AE255" s="12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s="4" customFormat="1" x14ac:dyDescent="0.2">
      <c r="A256" s="649" t="s">
        <v>247</v>
      </c>
      <c r="B256" s="63" t="s">
        <v>54</v>
      </c>
      <c r="C256" s="86">
        <v>766.23199999999997</v>
      </c>
      <c r="D256" s="448">
        <v>636.92399999999998</v>
      </c>
      <c r="E256" s="512">
        <v>683.04306120613001</v>
      </c>
      <c r="F256" s="512">
        <v>1002.6416265425</v>
      </c>
      <c r="G256" s="512">
        <v>1625.49871643644</v>
      </c>
      <c r="H256" s="872">
        <v>1978.36686928889</v>
      </c>
      <c r="I256" s="872">
        <v>1928.58109518324</v>
      </c>
      <c r="J256" s="872">
        <v>1921.77502915274</v>
      </c>
      <c r="K256" s="872">
        <v>2159.295752299</v>
      </c>
      <c r="L256" s="872">
        <v>2640.9909857825296</v>
      </c>
      <c r="M256" s="289"/>
      <c r="N256" s="112"/>
      <c r="O256" s="417"/>
      <c r="P256" s="417"/>
      <c r="Q256" s="417"/>
      <c r="R256" s="122"/>
      <c r="S256" s="122"/>
      <c r="T256" s="122"/>
      <c r="U256" s="122"/>
      <c r="V256" s="122"/>
      <c r="W256" s="122"/>
      <c r="X256" s="122"/>
      <c r="Y256" s="122"/>
      <c r="Z256" s="146"/>
      <c r="AA256" s="122"/>
      <c r="AB256" s="122"/>
      <c r="AC256" s="122"/>
      <c r="AD256" s="122"/>
      <c r="AE256" s="12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s="4" customFormat="1" x14ac:dyDescent="0.2">
      <c r="A257" s="649" t="s">
        <v>248</v>
      </c>
      <c r="B257" s="63" t="s">
        <v>55</v>
      </c>
      <c r="C257" s="85">
        <v>0.62</v>
      </c>
      <c r="D257" s="448">
        <v>1.28</v>
      </c>
      <c r="E257" s="512">
        <v>1.72418560806</v>
      </c>
      <c r="F257" s="512">
        <v>1.9851024560000001</v>
      </c>
      <c r="G257" s="512">
        <v>2.1736383616899997</v>
      </c>
      <c r="H257" s="872">
        <v>2.2940280032499998</v>
      </c>
      <c r="I257" s="872">
        <v>3.2648450166300003</v>
      </c>
      <c r="J257" s="872">
        <v>4.1276795102100001</v>
      </c>
      <c r="K257" s="872">
        <v>3.0470128267799992</v>
      </c>
      <c r="L257" s="872">
        <v>3.2732375859299996</v>
      </c>
      <c r="M257" s="289"/>
      <c r="N257" s="112"/>
      <c r="O257" s="417"/>
      <c r="P257" s="417"/>
      <c r="Q257" s="417"/>
      <c r="R257" s="122"/>
      <c r="S257" s="122"/>
      <c r="T257" s="122"/>
      <c r="U257" s="122"/>
      <c r="V257" s="122"/>
      <c r="W257" s="122"/>
      <c r="X257" s="122"/>
      <c r="Y257" s="122"/>
      <c r="Z257" s="146"/>
      <c r="AA257" s="122"/>
      <c r="AB257" s="122"/>
      <c r="AC257" s="122"/>
      <c r="AD257" s="122"/>
      <c r="AE257" s="12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s="4" customFormat="1" x14ac:dyDescent="0.2">
      <c r="A258" s="63"/>
      <c r="C258" s="510"/>
      <c r="D258" s="514"/>
      <c r="E258" s="512"/>
      <c r="F258" s="512"/>
      <c r="G258" s="512"/>
      <c r="H258" s="872"/>
      <c r="I258" s="872"/>
      <c r="J258" s="872"/>
      <c r="K258" s="872"/>
      <c r="L258" s="872"/>
      <c r="M258" s="509"/>
      <c r="N258" s="112"/>
      <c r="O258" s="417"/>
      <c r="P258" s="417"/>
      <c r="Q258" s="417"/>
      <c r="R258" s="122"/>
      <c r="S258" s="122"/>
      <c r="T258" s="122"/>
      <c r="U258" s="122"/>
      <c r="V258" s="122"/>
      <c r="W258" s="122"/>
      <c r="X258" s="122"/>
      <c r="Y258" s="122"/>
      <c r="Z258" s="146"/>
      <c r="AA258" s="122"/>
      <c r="AB258" s="122"/>
      <c r="AC258" s="122"/>
      <c r="AD258" s="122"/>
      <c r="AE258" s="12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s="4" customFormat="1" x14ac:dyDescent="0.2">
      <c r="A259" s="650" t="s">
        <v>249</v>
      </c>
      <c r="B259" s="197" t="s">
        <v>56</v>
      </c>
      <c r="C259" s="86" t="s">
        <v>0</v>
      </c>
      <c r="D259" s="446">
        <v>4047.0079999999998</v>
      </c>
      <c r="E259" s="511">
        <v>4578.06005706422</v>
      </c>
      <c r="F259" s="511">
        <v>4377.5041300204903</v>
      </c>
      <c r="G259" s="511">
        <v>4366.0613523185302</v>
      </c>
      <c r="H259" s="871">
        <v>5023.6051179167598</v>
      </c>
      <c r="I259" s="871">
        <v>5634.5917863857303</v>
      </c>
      <c r="J259" s="871">
        <v>6413.1599340760004</v>
      </c>
      <c r="K259" s="871">
        <v>6739.4032239876205</v>
      </c>
      <c r="L259" s="871">
        <v>8266.349108500599</v>
      </c>
      <c r="M259" s="290"/>
      <c r="N259" s="112"/>
      <c r="O259" s="416"/>
      <c r="P259" s="416"/>
      <c r="Q259" s="416"/>
      <c r="R259" s="122"/>
      <c r="S259" s="122"/>
      <c r="T259" s="122"/>
      <c r="U259" s="122"/>
      <c r="V259" s="122"/>
      <c r="W259" s="122"/>
      <c r="X259" s="122"/>
      <c r="Y259" s="122"/>
      <c r="Z259" s="146"/>
      <c r="AA259" s="122"/>
      <c r="AB259" s="122"/>
      <c r="AC259" s="122"/>
      <c r="AD259" s="122"/>
      <c r="AE259" s="12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s="4" customFormat="1" x14ac:dyDescent="0.2">
      <c r="A260" s="648" t="s">
        <v>3</v>
      </c>
      <c r="B260" s="63" t="s">
        <v>53</v>
      </c>
      <c r="C260" s="86" t="s">
        <v>0</v>
      </c>
      <c r="D260" s="448">
        <v>4039.7829999999999</v>
      </c>
      <c r="E260" s="512">
        <v>4574.0367974330193</v>
      </c>
      <c r="F260" s="512">
        <v>4376.45054070878</v>
      </c>
      <c r="G260" s="512">
        <v>4365.0028825671807</v>
      </c>
      <c r="H260" s="872">
        <v>5022.8598940748798</v>
      </c>
      <c r="I260" s="872">
        <v>5633.91520155137</v>
      </c>
      <c r="J260" s="872">
        <v>6412.4973740066389</v>
      </c>
      <c r="K260" s="872">
        <v>6738.8390695778608</v>
      </c>
      <c r="L260" s="872">
        <v>8265.8454358406198</v>
      </c>
      <c r="M260" s="289"/>
      <c r="N260" s="112"/>
      <c r="O260" s="417"/>
      <c r="P260" s="417"/>
      <c r="Q260" s="417"/>
      <c r="R260" s="122"/>
      <c r="S260" s="122"/>
      <c r="T260" s="122"/>
      <c r="U260" s="122"/>
      <c r="V260" s="122"/>
      <c r="W260" s="122"/>
      <c r="X260" s="122"/>
      <c r="Y260" s="122"/>
      <c r="Z260" s="146"/>
      <c r="AA260" s="122"/>
      <c r="AB260" s="122"/>
      <c r="AC260" s="122"/>
      <c r="AD260" s="122"/>
      <c r="AE260" s="12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s="4" customFormat="1" x14ac:dyDescent="0.2">
      <c r="A261" s="649" t="s">
        <v>247</v>
      </c>
      <c r="B261" s="63" t="s">
        <v>54</v>
      </c>
      <c r="C261" s="86">
        <v>5.1840000000000002</v>
      </c>
      <c r="D261" s="66">
        <v>7.15</v>
      </c>
      <c r="E261" s="512">
        <v>3.9281189332399999</v>
      </c>
      <c r="F261" s="512">
        <v>0.90986221125</v>
      </c>
      <c r="G261" s="512">
        <v>0.93380769377000006</v>
      </c>
      <c r="H261" s="872">
        <v>0.62036888037000004</v>
      </c>
      <c r="I261" s="872">
        <v>0.51624236436000004</v>
      </c>
      <c r="J261" s="872">
        <v>0.42629577456000001</v>
      </c>
      <c r="K261" s="872">
        <v>0.31521327123999998</v>
      </c>
      <c r="L261" s="872">
        <v>0.31225438280000001</v>
      </c>
      <c r="M261" s="289"/>
      <c r="N261" s="112"/>
      <c r="O261" s="417"/>
      <c r="P261" s="417"/>
      <c r="Q261" s="417"/>
      <c r="R261" s="122"/>
      <c r="S261" s="122"/>
      <c r="T261" s="122"/>
      <c r="U261" s="122"/>
      <c r="V261" s="122"/>
      <c r="W261" s="122"/>
      <c r="X261" s="122"/>
      <c r="Y261" s="122"/>
      <c r="Z261" s="146"/>
      <c r="AA261" s="122"/>
      <c r="AB261" s="122"/>
      <c r="AC261" s="122"/>
      <c r="AD261" s="122"/>
      <c r="AE261" s="12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s="4" customFormat="1" x14ac:dyDescent="0.2">
      <c r="A262" s="651" t="s">
        <v>248</v>
      </c>
      <c r="B262" s="73" t="s">
        <v>55</v>
      </c>
      <c r="C262" s="287">
        <v>4.2999999999999997E-2</v>
      </c>
      <c r="D262" s="442">
        <v>7.4999999999999997E-2</v>
      </c>
      <c r="E262" s="513">
        <v>9.5140697959999992E-2</v>
      </c>
      <c r="F262" s="513">
        <v>0.14372710046000001</v>
      </c>
      <c r="G262" s="513">
        <v>0.12466205758</v>
      </c>
      <c r="H262" s="873">
        <v>0.12485496151</v>
      </c>
      <c r="I262" s="873">
        <v>0.16034246999999999</v>
      </c>
      <c r="J262" s="873">
        <v>0.23626429479999997</v>
      </c>
      <c r="K262" s="873">
        <v>0.24894113852000002</v>
      </c>
      <c r="L262" s="873">
        <v>0.19141827718000001</v>
      </c>
      <c r="M262" s="289"/>
      <c r="N262" s="112"/>
      <c r="O262" s="417"/>
      <c r="P262" s="417"/>
      <c r="Q262" s="417"/>
      <c r="R262" s="103"/>
      <c r="S262" s="103"/>
      <c r="T262" s="103"/>
      <c r="U262" s="103"/>
      <c r="V262" s="103"/>
      <c r="W262" s="103"/>
      <c r="X262" s="103"/>
      <c r="Y262" s="103"/>
      <c r="Z262" s="104"/>
      <c r="AA262" s="103"/>
      <c r="AB262" s="103"/>
      <c r="AC262" s="103"/>
      <c r="AD262" s="103"/>
      <c r="AE262" s="103"/>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s="4" customFormat="1" ht="15" x14ac:dyDescent="0.2">
      <c r="A263" s="502" t="s">
        <v>250</v>
      </c>
      <c r="B263" s="2"/>
      <c r="C263" s="2"/>
      <c r="D263" s="2"/>
      <c r="E263" s="2"/>
      <c r="F263" s="2"/>
      <c r="G263" s="2"/>
      <c r="H263" s="2"/>
      <c r="I263" s="2"/>
      <c r="J263" s="2"/>
      <c r="K263" s="2"/>
      <c r="L263" s="103"/>
      <c r="M263" s="103"/>
      <c r="N263" s="103"/>
      <c r="O263" s="103"/>
      <c r="P263" s="12"/>
      <c r="Q263" s="103"/>
      <c r="R263" s="103"/>
      <c r="S263" s="103"/>
      <c r="T263" s="103"/>
      <c r="U263" s="103"/>
      <c r="V263" s="103"/>
      <c r="W263" s="103"/>
      <c r="X263" s="103"/>
      <c r="Y263" s="103"/>
      <c r="Z263" s="104"/>
      <c r="AA263" s="103"/>
      <c r="AB263" s="103"/>
      <c r="AC263" s="103"/>
      <c r="AD263" s="103"/>
      <c r="AE263" s="103"/>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s="4" customFormat="1" x14ac:dyDescent="0.2">
      <c r="A264" s="2"/>
      <c r="B264" s="2"/>
      <c r="C264" s="2"/>
      <c r="D264" s="2"/>
      <c r="E264" s="2"/>
      <c r="F264" s="2"/>
      <c r="G264" s="2"/>
      <c r="H264" s="2"/>
      <c r="I264" s="2"/>
      <c r="J264" s="2"/>
      <c r="K264" s="2"/>
      <c r="L264" s="103"/>
      <c r="M264" s="103"/>
      <c r="N264" s="103"/>
      <c r="O264" s="103"/>
      <c r="P264" s="103"/>
      <c r="Q264" s="103"/>
      <c r="R264" s="103"/>
      <c r="S264" s="103"/>
      <c r="T264" s="103"/>
      <c r="U264" s="103"/>
      <c r="V264" s="103"/>
      <c r="W264" s="103"/>
      <c r="X264" s="103"/>
      <c r="Y264" s="103"/>
      <c r="Z264" s="104"/>
      <c r="AA264" s="103"/>
      <c r="AB264" s="103"/>
      <c r="AC264" s="103"/>
      <c r="AD264" s="103"/>
      <c r="AE264" s="103"/>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s="4" customFormat="1" x14ac:dyDescent="0.2">
      <c r="A265" s="2"/>
      <c r="B265" s="2"/>
      <c r="C265" s="2"/>
      <c r="D265" s="2"/>
      <c r="E265" s="2"/>
      <c r="F265" s="2"/>
      <c r="G265" s="2"/>
      <c r="H265" s="2"/>
      <c r="I265" s="2"/>
      <c r="J265" s="2"/>
      <c r="K265" s="2"/>
      <c r="L265" s="228"/>
      <c r="M265" s="225"/>
      <c r="N265" s="229"/>
      <c r="O265" s="230"/>
      <c r="P265" s="231"/>
      <c r="Q265" s="231"/>
      <c r="R265" s="103"/>
      <c r="S265" s="103"/>
      <c r="T265" s="103"/>
      <c r="U265" s="103"/>
      <c r="V265" s="103"/>
      <c r="W265" s="103"/>
      <c r="X265" s="103"/>
      <c r="Y265" s="103"/>
      <c r="Z265" s="104"/>
      <c r="AA265" s="103"/>
      <c r="AB265" s="103"/>
      <c r="AC265" s="103"/>
      <c r="AD265" s="103"/>
      <c r="AE265" s="103"/>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s="4" customFormat="1" x14ac:dyDescent="0.2">
      <c r="A266" s="2"/>
      <c r="B266" s="2"/>
      <c r="C266" s="2"/>
      <c r="D266" s="2"/>
      <c r="E266" s="2"/>
      <c r="F266" s="2"/>
      <c r="G266" s="2"/>
      <c r="H266" s="2"/>
      <c r="I266" s="2"/>
      <c r="J266" s="2"/>
      <c r="K266" s="2"/>
      <c r="L266" s="228"/>
      <c r="M266" s="226"/>
      <c r="N266" s="232"/>
      <c r="O266" s="233"/>
      <c r="P266" s="234"/>
      <c r="Q266" s="234"/>
      <c r="R266" s="103"/>
      <c r="S266" s="103"/>
      <c r="T266" s="103"/>
      <c r="U266" s="103"/>
      <c r="V266" s="103"/>
      <c r="W266" s="103"/>
      <c r="X266" s="103"/>
      <c r="Y266" s="103"/>
      <c r="Z266" s="104"/>
      <c r="AA266" s="103"/>
      <c r="AB266" s="103"/>
      <c r="AC266" s="103"/>
      <c r="AD266" s="103"/>
      <c r="AE266" s="103"/>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s="4" customFormat="1" x14ac:dyDescent="0.2">
      <c r="A267" s="2"/>
      <c r="B267" s="2"/>
      <c r="C267" s="2"/>
      <c r="D267" s="2"/>
      <c r="E267" s="2"/>
      <c r="F267" s="2"/>
      <c r="G267" s="2"/>
      <c r="H267" s="2"/>
      <c r="I267" s="2"/>
      <c r="J267" s="2"/>
      <c r="K267" s="2"/>
      <c r="L267" s="228"/>
      <c r="M267" s="227"/>
      <c r="N267" s="232"/>
      <c r="O267" s="233"/>
      <c r="P267" s="234"/>
      <c r="Q267" s="234"/>
      <c r="R267" s="103"/>
      <c r="S267" s="103"/>
      <c r="T267" s="103"/>
      <c r="U267" s="103"/>
      <c r="V267" s="103"/>
      <c r="W267" s="103"/>
      <c r="X267" s="103"/>
      <c r="Y267" s="103"/>
      <c r="Z267" s="104"/>
      <c r="AA267" s="103"/>
      <c r="AB267" s="103"/>
      <c r="AC267" s="103"/>
      <c r="AD267" s="103"/>
      <c r="AE267" s="103"/>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s="4" customFormat="1" x14ac:dyDescent="0.2">
      <c r="A268" s="2"/>
      <c r="B268" s="2"/>
      <c r="C268" s="2"/>
      <c r="D268" s="2"/>
      <c r="E268" s="2"/>
      <c r="F268" s="2"/>
      <c r="G268" s="2"/>
      <c r="H268" s="2"/>
      <c r="I268" s="2"/>
      <c r="J268" s="2"/>
      <c r="K268" s="2"/>
      <c r="L268" s="228"/>
      <c r="M268" s="227"/>
      <c r="N268" s="232"/>
      <c r="O268" s="233"/>
      <c r="P268" s="234"/>
      <c r="Q268" s="234"/>
      <c r="R268" s="103"/>
      <c r="S268" s="103"/>
      <c r="T268" s="103"/>
      <c r="U268" s="103"/>
      <c r="V268" s="103"/>
      <c r="W268" s="103"/>
      <c r="X268" s="103"/>
      <c r="Y268" s="103"/>
      <c r="Z268" s="104"/>
      <c r="AA268" s="103"/>
      <c r="AB268" s="103"/>
      <c r="AC268" s="103"/>
      <c r="AD268" s="103"/>
      <c r="AE268" s="103"/>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s="4" customFormat="1" x14ac:dyDescent="0.2">
      <c r="A269" s="2"/>
      <c r="B269" s="2"/>
      <c r="C269" s="2"/>
      <c r="D269" s="2"/>
      <c r="E269" s="2"/>
      <c r="F269" s="2"/>
      <c r="G269" s="2"/>
      <c r="H269" s="2"/>
      <c r="I269" s="2"/>
      <c r="J269" s="2"/>
      <c r="K269" s="2"/>
      <c r="L269" s="228"/>
      <c r="M269" s="235"/>
      <c r="N269" s="232"/>
      <c r="O269" s="233"/>
      <c r="P269" s="234"/>
      <c r="Q269" s="234"/>
      <c r="R269" s="103"/>
      <c r="S269" s="103"/>
      <c r="T269" s="103"/>
      <c r="U269" s="103"/>
      <c r="V269" s="103"/>
      <c r="W269" s="103"/>
      <c r="X269" s="103"/>
      <c r="Y269" s="103"/>
      <c r="Z269" s="104"/>
      <c r="AA269" s="103"/>
      <c r="AB269" s="103"/>
      <c r="AC269" s="103"/>
      <c r="AD269" s="103"/>
      <c r="AE269" s="103"/>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s="4" customFormat="1" x14ac:dyDescent="0.2">
      <c r="A270" s="2"/>
      <c r="B270" s="2"/>
      <c r="C270" s="2"/>
      <c r="D270" s="2"/>
      <c r="E270" s="2"/>
      <c r="F270" s="2"/>
      <c r="G270" s="2"/>
      <c r="H270" s="2"/>
      <c r="I270" s="2"/>
      <c r="J270" s="2"/>
      <c r="K270" s="2"/>
      <c r="L270" s="228"/>
      <c r="M270" s="225"/>
      <c r="N270" s="229"/>
      <c r="O270" s="230"/>
      <c r="P270" s="231"/>
      <c r="Q270" s="231"/>
      <c r="R270" s="103"/>
      <c r="S270" s="103"/>
      <c r="T270" s="103"/>
      <c r="U270" s="103"/>
      <c r="V270" s="103"/>
      <c r="W270" s="103"/>
      <c r="X270" s="103"/>
      <c r="Y270" s="103"/>
      <c r="Z270" s="104"/>
      <c r="AA270" s="103"/>
      <c r="AB270" s="103"/>
      <c r="AC270" s="103"/>
      <c r="AD270" s="103"/>
      <c r="AE270" s="103"/>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s="4" customFormat="1" x14ac:dyDescent="0.2">
      <c r="A271" s="2"/>
      <c r="B271" s="2"/>
      <c r="C271" s="2"/>
      <c r="D271" s="2"/>
      <c r="E271" s="2"/>
      <c r="F271" s="2"/>
      <c r="G271" s="2"/>
      <c r="H271" s="2"/>
      <c r="I271" s="2"/>
      <c r="J271" s="2"/>
      <c r="K271" s="2"/>
      <c r="L271" s="228"/>
      <c r="M271" s="226"/>
      <c r="N271" s="232"/>
      <c r="O271" s="233"/>
      <c r="P271" s="234"/>
      <c r="Q271" s="234"/>
      <c r="R271" s="103"/>
      <c r="S271" s="103"/>
      <c r="T271" s="103"/>
      <c r="U271" s="103"/>
      <c r="V271" s="103"/>
      <c r="W271" s="103"/>
      <c r="X271" s="103"/>
      <c r="Y271" s="103"/>
      <c r="Z271" s="104"/>
      <c r="AA271" s="103"/>
      <c r="AB271" s="103"/>
      <c r="AC271" s="103"/>
      <c r="AD271" s="103"/>
      <c r="AE271" s="103"/>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s="4" customFormat="1" x14ac:dyDescent="0.2">
      <c r="A272" s="2"/>
      <c r="B272" s="2"/>
      <c r="C272" s="2"/>
      <c r="D272" s="2"/>
      <c r="E272" s="2"/>
      <c r="F272" s="2"/>
      <c r="G272" s="2"/>
      <c r="H272" s="2"/>
      <c r="I272" s="2"/>
      <c r="J272" s="2"/>
      <c r="K272" s="2"/>
      <c r="L272" s="236"/>
      <c r="M272" s="227"/>
      <c r="N272" s="232"/>
      <c r="O272" s="233"/>
      <c r="P272" s="234"/>
      <c r="Q272" s="234"/>
      <c r="R272" s="103"/>
      <c r="S272" s="103"/>
      <c r="T272" s="103"/>
      <c r="U272" s="103"/>
      <c r="V272" s="103"/>
      <c r="W272" s="103"/>
      <c r="X272" s="103"/>
      <c r="Y272" s="103"/>
      <c r="Z272" s="104"/>
      <c r="AA272" s="103"/>
      <c r="AB272" s="103"/>
      <c r="AC272" s="103"/>
      <c r="AD272" s="103"/>
      <c r="AE272" s="103"/>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s="4" customFormat="1" x14ac:dyDescent="0.2">
      <c r="A273" s="2"/>
      <c r="B273" s="2"/>
      <c r="C273" s="2"/>
      <c r="D273" s="2"/>
      <c r="E273" s="2"/>
      <c r="F273" s="2"/>
      <c r="G273" s="2"/>
      <c r="H273" s="2"/>
      <c r="I273" s="2"/>
      <c r="J273" s="2"/>
      <c r="K273" s="2"/>
      <c r="L273" s="236"/>
      <c r="M273" s="227"/>
      <c r="N273" s="232"/>
      <c r="O273" s="233"/>
      <c r="P273" s="234"/>
      <c r="Q273" s="234"/>
      <c r="R273" s="103"/>
      <c r="S273" s="103"/>
      <c r="T273" s="103"/>
      <c r="U273" s="103"/>
      <c r="V273" s="103"/>
      <c r="W273" s="103"/>
      <c r="X273" s="103"/>
      <c r="Y273" s="103"/>
      <c r="Z273" s="104"/>
      <c r="AA273" s="103"/>
      <c r="AB273" s="103"/>
      <c r="AC273" s="103"/>
      <c r="AD273" s="103"/>
      <c r="AE273" s="103"/>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s="4" customFormat="1" x14ac:dyDescent="0.2">
      <c r="A274" s="2"/>
      <c r="B274" s="2"/>
      <c r="C274" s="2"/>
      <c r="D274" s="2"/>
      <c r="E274" s="2"/>
      <c r="F274" s="2"/>
      <c r="G274" s="2"/>
      <c r="H274" s="2"/>
      <c r="I274" s="2"/>
      <c r="J274" s="2"/>
      <c r="K274" s="2"/>
      <c r="L274" s="103"/>
      <c r="M274" s="103"/>
      <c r="N274" s="103"/>
      <c r="O274" s="103"/>
      <c r="P274" s="103"/>
      <c r="Q274" s="103"/>
      <c r="R274" s="103"/>
      <c r="S274" s="103"/>
      <c r="T274" s="103"/>
      <c r="U274" s="103"/>
      <c r="V274" s="103"/>
      <c r="W274" s="103"/>
      <c r="X274" s="103"/>
      <c r="Y274" s="103"/>
      <c r="Z274" s="104"/>
      <c r="AA274" s="103"/>
      <c r="AB274" s="103"/>
      <c r="AC274" s="103"/>
      <c r="AD274" s="103"/>
      <c r="AE274" s="103"/>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s="4" customFormat="1" x14ac:dyDescent="0.2">
      <c r="A275" s="2"/>
      <c r="B275" s="2"/>
      <c r="C275" s="2"/>
      <c r="D275" s="2"/>
      <c r="E275" s="2"/>
      <c r="F275" s="2"/>
      <c r="G275" s="2"/>
      <c r="H275" s="2"/>
      <c r="I275" s="2"/>
      <c r="J275" s="2"/>
      <c r="K275" s="2"/>
      <c r="L275" s="103"/>
      <c r="M275" s="103"/>
      <c r="N275" s="103"/>
      <c r="O275" s="103"/>
      <c r="P275" s="103"/>
      <c r="Q275" s="103"/>
      <c r="R275" s="103"/>
      <c r="S275" s="103"/>
      <c r="T275" s="103"/>
      <c r="U275" s="103"/>
      <c r="V275" s="103"/>
      <c r="W275" s="103"/>
      <c r="X275" s="103"/>
      <c r="Y275" s="103"/>
      <c r="Z275" s="104"/>
      <c r="AA275" s="103"/>
      <c r="AB275" s="103"/>
      <c r="AC275" s="103"/>
      <c r="AD275" s="103"/>
      <c r="AE275" s="103"/>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s="4" customFormat="1" x14ac:dyDescent="0.2">
      <c r="A276" s="2"/>
      <c r="B276" s="2"/>
      <c r="C276" s="2"/>
      <c r="D276" s="2"/>
      <c r="E276" s="2"/>
      <c r="F276" s="2"/>
      <c r="G276" s="2"/>
      <c r="H276" s="2"/>
      <c r="I276" s="2"/>
      <c r="J276" s="2"/>
      <c r="K276" s="2"/>
      <c r="L276" s="103"/>
      <c r="M276" s="103"/>
      <c r="N276" s="103"/>
      <c r="O276" s="103"/>
      <c r="P276" s="103"/>
      <c r="Q276" s="103"/>
      <c r="R276" s="103"/>
      <c r="S276" s="103"/>
      <c r="T276" s="103"/>
      <c r="U276" s="103"/>
      <c r="V276" s="103"/>
      <c r="W276" s="103"/>
      <c r="X276" s="103"/>
      <c r="Y276" s="103"/>
      <c r="Z276" s="104"/>
      <c r="AA276" s="103"/>
      <c r="AB276" s="103"/>
      <c r="AC276" s="103"/>
      <c r="AD276" s="103"/>
      <c r="AE276" s="103"/>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s="4" customFormat="1" x14ac:dyDescent="0.2">
      <c r="A277" s="2"/>
      <c r="B277" s="2"/>
      <c r="C277" s="2"/>
      <c r="D277" s="2"/>
      <c r="E277" s="2"/>
      <c r="F277" s="2"/>
      <c r="G277" s="2"/>
      <c r="H277" s="2"/>
      <c r="I277" s="2"/>
      <c r="J277" s="2"/>
      <c r="K277" s="2"/>
      <c r="L277" s="103"/>
      <c r="M277" s="103"/>
      <c r="N277" s="103"/>
      <c r="O277" s="103"/>
      <c r="P277" s="103"/>
      <c r="Q277" s="103"/>
      <c r="R277" s="103"/>
      <c r="S277" s="103"/>
      <c r="T277" s="103"/>
      <c r="U277" s="103"/>
      <c r="V277" s="103"/>
      <c r="W277" s="103"/>
      <c r="X277" s="103"/>
      <c r="Y277" s="103"/>
      <c r="Z277" s="104"/>
      <c r="AA277" s="103"/>
      <c r="AB277" s="103"/>
      <c r="AC277" s="103"/>
      <c r="AD277" s="103"/>
      <c r="AE277" s="103"/>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s="4" customFormat="1" x14ac:dyDescent="0.2">
      <c r="A278" s="2"/>
      <c r="B278" s="2"/>
      <c r="C278" s="2"/>
      <c r="D278" s="2"/>
      <c r="E278" s="2"/>
      <c r="F278" s="2"/>
      <c r="G278" s="2"/>
      <c r="H278" s="2"/>
      <c r="I278" s="2"/>
      <c r="J278" s="2"/>
      <c r="K278" s="2"/>
      <c r="L278" s="103"/>
      <c r="M278" s="103"/>
      <c r="N278" s="103"/>
      <c r="O278" s="103"/>
      <c r="P278" s="103"/>
      <c r="Q278" s="103"/>
      <c r="R278" s="103"/>
      <c r="S278" s="103"/>
      <c r="T278" s="103"/>
      <c r="U278" s="103"/>
      <c r="V278" s="103"/>
      <c r="W278" s="103"/>
      <c r="X278" s="103"/>
      <c r="Y278" s="103"/>
      <c r="Z278" s="104"/>
      <c r="AA278" s="103"/>
      <c r="AB278" s="103"/>
      <c r="AC278" s="103"/>
      <c r="AD278" s="103"/>
      <c r="AE278" s="103"/>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s="4" customFormat="1" x14ac:dyDescent="0.2">
      <c r="A279" s="2"/>
      <c r="B279" s="2"/>
      <c r="C279" s="2"/>
      <c r="D279" s="2"/>
      <c r="E279" s="2"/>
      <c r="F279" s="2"/>
      <c r="G279" s="2"/>
      <c r="H279" s="2"/>
      <c r="I279" s="2"/>
      <c r="J279" s="2"/>
      <c r="K279" s="2"/>
      <c r="L279" s="103"/>
      <c r="M279" s="103"/>
      <c r="N279" s="103"/>
      <c r="O279" s="103"/>
      <c r="P279" s="103"/>
      <c r="Q279" s="103"/>
      <c r="R279" s="103"/>
      <c r="S279" s="103"/>
      <c r="T279" s="103"/>
      <c r="U279" s="103"/>
      <c r="V279" s="103"/>
      <c r="W279" s="103"/>
      <c r="X279" s="103"/>
      <c r="Y279" s="103"/>
      <c r="Z279" s="104"/>
      <c r="AA279" s="103"/>
      <c r="AB279" s="103"/>
      <c r="AC279" s="103"/>
      <c r="AD279" s="103"/>
      <c r="AE279" s="103"/>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s="4" customFormat="1" x14ac:dyDescent="0.2">
      <c r="A280" s="2"/>
      <c r="B280" s="2"/>
      <c r="C280" s="2"/>
      <c r="D280" s="2"/>
      <c r="E280" s="2"/>
      <c r="F280" s="2"/>
      <c r="G280" s="2"/>
      <c r="H280" s="2"/>
      <c r="I280" s="2"/>
      <c r="J280" s="2"/>
      <c r="K280" s="2"/>
      <c r="L280" s="103"/>
      <c r="M280" s="103"/>
      <c r="N280" s="103"/>
      <c r="O280" s="103"/>
      <c r="P280" s="103"/>
      <c r="Q280" s="103"/>
      <c r="R280" s="103"/>
      <c r="S280" s="103"/>
      <c r="T280" s="103"/>
      <c r="U280" s="103"/>
      <c r="V280" s="103"/>
      <c r="W280" s="103"/>
      <c r="X280" s="103"/>
      <c r="Y280" s="103"/>
      <c r="Z280" s="104"/>
      <c r="AA280" s="103"/>
      <c r="AB280" s="103"/>
      <c r="AC280" s="103"/>
      <c r="AD280" s="103"/>
      <c r="AE280" s="103"/>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s="4" customFormat="1" x14ac:dyDescent="0.2">
      <c r="A281" s="2"/>
      <c r="B281" s="2"/>
      <c r="C281" s="2"/>
      <c r="D281" s="2"/>
      <c r="E281" s="2"/>
      <c r="F281" s="2"/>
      <c r="G281" s="2"/>
      <c r="H281" s="2"/>
      <c r="I281" s="2"/>
      <c r="J281" s="2"/>
      <c r="K281" s="2"/>
      <c r="L281" s="103"/>
      <c r="M281" s="103"/>
      <c r="N281" s="103"/>
      <c r="O281" s="103"/>
      <c r="P281" s="103"/>
      <c r="Q281" s="103"/>
      <c r="R281" s="103"/>
      <c r="S281" s="103"/>
      <c r="T281" s="103"/>
      <c r="U281" s="103"/>
      <c r="V281" s="103"/>
      <c r="W281" s="103"/>
      <c r="X281" s="103"/>
      <c r="Y281" s="103"/>
      <c r="Z281" s="104"/>
      <c r="AA281" s="103"/>
      <c r="AB281" s="103"/>
      <c r="AC281" s="103"/>
      <c r="AD281" s="103"/>
      <c r="AE281" s="103"/>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s="4" customFormat="1" x14ac:dyDescent="0.2">
      <c r="A282" s="2"/>
      <c r="B282" s="2"/>
      <c r="C282" s="2"/>
      <c r="D282" s="2"/>
      <c r="E282" s="2"/>
      <c r="F282" s="2"/>
      <c r="G282" s="2"/>
      <c r="H282" s="2"/>
      <c r="I282" s="2"/>
      <c r="J282" s="2"/>
      <c r="K282" s="2"/>
      <c r="L282" s="103"/>
      <c r="M282" s="103"/>
      <c r="N282" s="103"/>
      <c r="O282" s="103"/>
      <c r="P282" s="103"/>
      <c r="Q282" s="103"/>
      <c r="R282" s="103"/>
      <c r="S282" s="103"/>
      <c r="T282" s="103"/>
      <c r="U282" s="103"/>
      <c r="V282" s="103"/>
      <c r="W282" s="103"/>
      <c r="X282" s="103"/>
      <c r="Y282" s="103"/>
      <c r="Z282" s="104"/>
      <c r="AA282" s="103"/>
      <c r="AB282" s="103"/>
      <c r="AC282" s="103"/>
      <c r="AD282" s="103"/>
      <c r="AE282" s="103"/>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s="4" customFormat="1" x14ac:dyDescent="0.2">
      <c r="A283" s="2"/>
      <c r="B283" s="2"/>
      <c r="C283" s="2"/>
      <c r="D283" s="2"/>
      <c r="E283" s="2"/>
      <c r="F283" s="2"/>
      <c r="G283" s="2"/>
      <c r="H283" s="2"/>
      <c r="I283" s="2"/>
      <c r="J283" s="2"/>
      <c r="K283" s="2"/>
      <c r="L283" s="103"/>
      <c r="M283" s="103"/>
      <c r="N283" s="103"/>
      <c r="O283" s="103"/>
      <c r="P283" s="103"/>
      <c r="Q283" s="103"/>
      <c r="R283" s="103"/>
      <c r="S283" s="103"/>
      <c r="T283" s="103"/>
      <c r="U283" s="103"/>
      <c r="V283" s="103"/>
      <c r="W283" s="103"/>
      <c r="X283" s="103"/>
      <c r="Y283" s="103"/>
      <c r="Z283" s="104"/>
      <c r="AA283" s="103"/>
      <c r="AB283" s="103"/>
      <c r="AC283" s="103"/>
      <c r="AD283" s="103"/>
      <c r="AE283" s="103"/>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s="4" customFormat="1" x14ac:dyDescent="0.2">
      <c r="A284" s="2"/>
      <c r="B284" s="2"/>
      <c r="C284" s="2"/>
      <c r="D284" s="2"/>
      <c r="E284" s="2"/>
      <c r="F284" s="2"/>
      <c r="G284" s="2"/>
      <c r="H284" s="2"/>
      <c r="I284" s="2"/>
      <c r="J284" s="2"/>
      <c r="K284" s="2"/>
      <c r="L284" s="103"/>
      <c r="M284" s="103"/>
      <c r="N284" s="103"/>
      <c r="O284" s="103"/>
      <c r="P284" s="103"/>
      <c r="Q284" s="103"/>
      <c r="R284" s="103"/>
      <c r="S284" s="103"/>
      <c r="T284" s="103"/>
      <c r="U284" s="103"/>
      <c r="V284" s="103"/>
      <c r="W284" s="103"/>
      <c r="X284" s="103"/>
      <c r="Y284" s="103"/>
      <c r="Z284" s="104"/>
      <c r="AA284" s="103"/>
      <c r="AB284" s="103"/>
      <c r="AC284" s="103"/>
      <c r="AD284" s="103"/>
      <c r="AE284" s="103"/>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s="4" customFormat="1" x14ac:dyDescent="0.2">
      <c r="A285" s="2"/>
      <c r="B285" s="2"/>
      <c r="C285" s="2"/>
      <c r="D285" s="2"/>
      <c r="E285" s="2"/>
      <c r="F285" s="2"/>
      <c r="G285" s="2"/>
      <c r="H285" s="2"/>
      <c r="I285" s="2"/>
      <c r="J285" s="2"/>
      <c r="K285" s="2"/>
      <c r="L285" s="103"/>
      <c r="M285" s="103"/>
      <c r="N285" s="103"/>
      <c r="O285" s="103"/>
      <c r="P285" s="103"/>
      <c r="Q285" s="103"/>
      <c r="R285" s="103"/>
      <c r="S285" s="103"/>
      <c r="T285" s="103"/>
      <c r="U285" s="103"/>
      <c r="V285" s="103"/>
      <c r="W285" s="103"/>
      <c r="X285" s="103"/>
      <c r="Y285" s="103"/>
      <c r="Z285" s="104"/>
      <c r="AA285" s="103"/>
      <c r="AB285" s="103"/>
      <c r="AC285" s="103"/>
      <c r="AD285" s="103"/>
      <c r="AE285" s="103"/>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s="4" customFormat="1" x14ac:dyDescent="0.2">
      <c r="A286" s="2"/>
      <c r="B286" s="2"/>
      <c r="C286" s="2"/>
      <c r="D286" s="2"/>
      <c r="E286" s="2"/>
      <c r="F286" s="2"/>
      <c r="G286" s="2"/>
      <c r="H286" s="2"/>
      <c r="I286" s="2"/>
      <c r="J286" s="2"/>
      <c r="K286" s="2"/>
      <c r="L286" s="103"/>
      <c r="M286" s="103"/>
      <c r="N286" s="103"/>
      <c r="O286" s="103"/>
      <c r="P286" s="103"/>
      <c r="Q286" s="103"/>
      <c r="R286" s="103"/>
      <c r="S286" s="103"/>
      <c r="T286" s="103"/>
      <c r="U286" s="103"/>
      <c r="V286" s="103"/>
      <c r="W286" s="103"/>
      <c r="X286" s="103"/>
      <c r="Y286" s="103"/>
      <c r="Z286" s="104"/>
      <c r="AA286" s="103"/>
      <c r="AB286" s="103"/>
      <c r="AC286" s="103"/>
      <c r="AD286" s="103"/>
      <c r="AE286" s="103"/>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s="4" customFormat="1" x14ac:dyDescent="0.2">
      <c r="A287" s="2"/>
      <c r="B287" s="2"/>
      <c r="C287" s="2"/>
      <c r="D287" s="2"/>
      <c r="E287" s="2"/>
      <c r="F287" s="2"/>
      <c r="G287" s="2"/>
      <c r="H287" s="2"/>
      <c r="I287" s="2"/>
      <c r="J287" s="2"/>
      <c r="K287" s="2"/>
      <c r="L287" s="103"/>
      <c r="M287" s="103"/>
      <c r="N287" s="103"/>
      <c r="O287" s="103"/>
      <c r="P287" s="103"/>
      <c r="Q287" s="103"/>
      <c r="R287" s="103"/>
      <c r="S287" s="103"/>
      <c r="T287" s="103"/>
      <c r="U287" s="103"/>
      <c r="V287" s="103"/>
      <c r="W287" s="103"/>
      <c r="X287" s="103"/>
      <c r="Y287" s="103"/>
      <c r="Z287" s="104"/>
      <c r="AA287" s="103"/>
      <c r="AB287" s="103"/>
      <c r="AC287" s="103"/>
      <c r="AD287" s="103"/>
      <c r="AE287" s="103"/>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s="4" customFormat="1" x14ac:dyDescent="0.2">
      <c r="A288" s="2"/>
      <c r="B288" s="2"/>
      <c r="C288" s="2"/>
      <c r="D288" s="2"/>
      <c r="E288" s="2"/>
      <c r="F288" s="2"/>
      <c r="G288" s="2"/>
      <c r="H288" s="2"/>
      <c r="I288" s="2"/>
      <c r="J288" s="2"/>
      <c r="K288" s="2"/>
      <c r="L288" s="103"/>
      <c r="M288" s="103"/>
      <c r="N288" s="103"/>
      <c r="O288" s="103"/>
      <c r="P288" s="103"/>
      <c r="Q288" s="103"/>
      <c r="R288" s="103"/>
      <c r="S288" s="103"/>
      <c r="T288" s="103"/>
      <c r="U288" s="103"/>
      <c r="V288" s="103"/>
      <c r="W288" s="103"/>
      <c r="X288" s="103"/>
      <c r="Y288" s="103"/>
      <c r="Z288" s="104"/>
      <c r="AA288" s="103"/>
      <c r="AB288" s="103"/>
      <c r="AC288" s="103"/>
      <c r="AD288" s="103"/>
      <c r="AE288" s="103"/>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s="4" customFormat="1" x14ac:dyDescent="0.2">
      <c r="A289" s="2"/>
      <c r="B289" s="2"/>
      <c r="C289" s="2"/>
      <c r="D289" s="2"/>
      <c r="E289" s="2"/>
      <c r="F289" s="2"/>
      <c r="G289" s="2"/>
      <c r="H289" s="2"/>
      <c r="I289" s="2"/>
      <c r="J289" s="2"/>
      <c r="K289" s="2"/>
      <c r="L289" s="103"/>
      <c r="M289" s="103"/>
      <c r="N289" s="103"/>
      <c r="O289" s="103"/>
      <c r="P289" s="103"/>
      <c r="Q289" s="103"/>
      <c r="R289" s="103"/>
      <c r="S289" s="103"/>
      <c r="T289" s="103"/>
      <c r="U289" s="103"/>
      <c r="V289" s="103"/>
      <c r="W289" s="103"/>
      <c r="X289" s="103"/>
      <c r="Y289" s="103"/>
      <c r="Z289" s="104"/>
      <c r="AA289" s="103"/>
      <c r="AB289" s="103"/>
      <c r="AC289" s="103"/>
      <c r="AD289" s="103"/>
      <c r="AE289" s="103"/>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s="4" customFormat="1" x14ac:dyDescent="0.2">
      <c r="A290" s="2"/>
      <c r="B290" s="2"/>
      <c r="C290" s="2"/>
      <c r="D290" s="2"/>
      <c r="E290" s="2"/>
      <c r="F290" s="2"/>
      <c r="G290" s="2"/>
      <c r="H290" s="2"/>
      <c r="I290" s="2"/>
      <c r="J290" s="2"/>
      <c r="K290" s="2"/>
      <c r="L290" s="103"/>
      <c r="M290" s="103"/>
      <c r="N290" s="103"/>
      <c r="O290" s="103"/>
      <c r="P290" s="103"/>
      <c r="Q290" s="103"/>
      <c r="R290" s="103"/>
      <c r="S290" s="103"/>
      <c r="T290" s="103"/>
      <c r="U290" s="103"/>
      <c r="V290" s="103"/>
      <c r="W290" s="103"/>
      <c r="X290" s="103"/>
      <c r="Y290" s="103"/>
      <c r="Z290" s="104"/>
      <c r="AA290" s="103"/>
      <c r="AB290" s="103"/>
      <c r="AC290" s="103"/>
      <c r="AD290" s="103"/>
      <c r="AE290" s="103"/>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s="4" customFormat="1" x14ac:dyDescent="0.2">
      <c r="A291" s="2"/>
      <c r="B291" s="2"/>
      <c r="C291" s="2"/>
      <c r="D291" s="2"/>
      <c r="E291" s="2"/>
      <c r="F291" s="2"/>
      <c r="G291" s="2"/>
      <c r="H291" s="2"/>
      <c r="I291" s="2"/>
      <c r="J291" s="2"/>
      <c r="K291" s="2"/>
      <c r="L291" s="103"/>
      <c r="M291" s="103"/>
      <c r="N291" s="103"/>
      <c r="O291" s="103"/>
      <c r="P291" s="103"/>
      <c r="Q291" s="103"/>
      <c r="R291" s="103"/>
      <c r="S291" s="103"/>
      <c r="T291" s="103"/>
      <c r="U291" s="103"/>
      <c r="V291" s="103"/>
      <c r="W291" s="103"/>
      <c r="X291" s="103"/>
      <c r="Y291" s="103"/>
      <c r="Z291" s="104"/>
      <c r="AA291" s="103"/>
      <c r="AB291" s="103"/>
      <c r="AC291" s="103"/>
      <c r="AD291" s="103"/>
      <c r="AE291" s="103"/>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s="4" customFormat="1" x14ac:dyDescent="0.2">
      <c r="A292" s="2"/>
      <c r="B292" s="2"/>
      <c r="C292" s="2"/>
      <c r="D292" s="2"/>
      <c r="E292" s="2"/>
      <c r="F292" s="2"/>
      <c r="G292" s="2"/>
      <c r="H292" s="2"/>
      <c r="I292" s="2"/>
      <c r="J292" s="2"/>
      <c r="K292" s="2"/>
      <c r="L292" s="103"/>
      <c r="M292" s="103"/>
      <c r="N292" s="103"/>
      <c r="O292" s="103"/>
      <c r="P292" s="103"/>
      <c r="Q292" s="103"/>
      <c r="R292" s="103"/>
      <c r="S292" s="103"/>
      <c r="T292" s="103"/>
      <c r="U292" s="103"/>
      <c r="V292" s="103"/>
      <c r="W292" s="103"/>
      <c r="X292" s="103"/>
      <c r="Y292" s="103"/>
      <c r="Z292" s="104"/>
      <c r="AA292" s="103"/>
      <c r="AB292" s="103"/>
      <c r="AC292" s="103"/>
      <c r="AD292" s="103"/>
      <c r="AE292" s="103"/>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s="4" customFormat="1" x14ac:dyDescent="0.2">
      <c r="A293" s="2"/>
      <c r="B293" s="2"/>
      <c r="C293" s="2"/>
      <c r="D293" s="2"/>
      <c r="E293" s="2"/>
      <c r="F293" s="2"/>
      <c r="G293" s="2"/>
      <c r="H293" s="2"/>
      <c r="I293" s="2"/>
      <c r="J293" s="2"/>
      <c r="K293" s="2"/>
      <c r="L293" s="103"/>
      <c r="M293" s="103"/>
      <c r="N293" s="103"/>
      <c r="O293" s="103"/>
      <c r="P293" s="103"/>
      <c r="Q293" s="103"/>
      <c r="R293" s="103"/>
      <c r="S293" s="103"/>
      <c r="T293" s="103"/>
      <c r="U293" s="103"/>
      <c r="V293" s="103"/>
      <c r="W293" s="103"/>
      <c r="X293" s="103"/>
      <c r="Y293" s="103"/>
      <c r="Z293" s="104"/>
      <c r="AA293" s="103"/>
      <c r="AB293" s="103"/>
      <c r="AC293" s="103"/>
      <c r="AD293" s="103"/>
      <c r="AE293" s="103"/>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s="4" customFormat="1" x14ac:dyDescent="0.2">
      <c r="A294" s="2"/>
      <c r="B294" s="2"/>
      <c r="C294" s="2"/>
      <c r="D294" s="2"/>
      <c r="E294" s="2"/>
      <c r="F294" s="2"/>
      <c r="G294" s="2"/>
      <c r="H294" s="2"/>
      <c r="I294" s="2"/>
      <c r="J294" s="2"/>
      <c r="K294" s="2"/>
      <c r="L294" s="103"/>
      <c r="M294" s="103"/>
      <c r="N294" s="103"/>
      <c r="O294" s="103"/>
      <c r="P294" s="103"/>
      <c r="Q294" s="103"/>
      <c r="R294" s="103"/>
      <c r="S294" s="103"/>
      <c r="T294" s="103"/>
      <c r="U294" s="103"/>
      <c r="V294" s="103"/>
      <c r="W294" s="103"/>
      <c r="X294" s="103"/>
      <c r="Y294" s="103"/>
      <c r="Z294" s="104"/>
      <c r="AA294" s="103"/>
      <c r="AB294" s="103"/>
      <c r="AC294" s="103"/>
      <c r="AD294" s="103"/>
      <c r="AE294" s="103"/>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s="4" customFormat="1" x14ac:dyDescent="0.2">
      <c r="A295" s="2"/>
      <c r="B295" s="2"/>
      <c r="C295" s="2"/>
      <c r="D295" s="2"/>
      <c r="E295" s="2"/>
      <c r="F295" s="2"/>
      <c r="G295" s="2"/>
      <c r="H295" s="2"/>
      <c r="I295" s="2"/>
      <c r="J295" s="2"/>
      <c r="K295" s="2"/>
      <c r="L295" s="103"/>
      <c r="M295" s="103"/>
      <c r="N295" s="103"/>
      <c r="O295" s="103"/>
      <c r="P295" s="103"/>
      <c r="Q295" s="103"/>
      <c r="R295" s="103"/>
      <c r="S295" s="103"/>
      <c r="T295" s="103"/>
      <c r="U295" s="103"/>
      <c r="V295" s="103"/>
      <c r="W295" s="103"/>
      <c r="X295" s="103"/>
      <c r="Y295" s="103"/>
      <c r="Z295" s="104"/>
      <c r="AA295" s="103"/>
      <c r="AB295" s="103"/>
      <c r="AC295" s="103"/>
      <c r="AD295" s="103"/>
      <c r="AE295" s="103"/>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s="4" customFormat="1" x14ac:dyDescent="0.2">
      <c r="A296" s="2"/>
      <c r="B296" s="2"/>
      <c r="C296" s="2"/>
      <c r="D296" s="2"/>
      <c r="E296" s="2"/>
      <c r="F296" s="2"/>
      <c r="G296" s="2"/>
      <c r="H296" s="2"/>
      <c r="I296" s="2"/>
      <c r="J296" s="2"/>
      <c r="K296" s="2"/>
      <c r="L296" s="103"/>
      <c r="M296" s="103"/>
      <c r="N296" s="103"/>
      <c r="O296" s="103"/>
      <c r="P296" s="103"/>
      <c r="Q296" s="103"/>
      <c r="R296" s="103"/>
      <c r="S296" s="103"/>
      <c r="T296" s="103"/>
      <c r="U296" s="103"/>
      <c r="V296" s="103"/>
      <c r="W296" s="103"/>
      <c r="X296" s="103"/>
      <c r="Y296" s="103"/>
      <c r="Z296" s="104"/>
      <c r="AA296" s="103"/>
      <c r="AB296" s="103"/>
      <c r="AC296" s="103"/>
      <c r="AD296" s="103"/>
      <c r="AE296" s="103"/>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s="4" customFormat="1" x14ac:dyDescent="0.2">
      <c r="A297" s="2"/>
      <c r="B297" s="2"/>
      <c r="C297" s="2"/>
      <c r="D297" s="2"/>
      <c r="E297" s="2"/>
      <c r="F297" s="2"/>
      <c r="G297" s="2"/>
      <c r="H297" s="2"/>
      <c r="I297" s="2"/>
      <c r="J297" s="2"/>
      <c r="K297" s="2"/>
      <c r="L297" s="103"/>
      <c r="M297" s="103"/>
      <c r="N297" s="103"/>
      <c r="O297" s="103"/>
      <c r="P297" s="103"/>
      <c r="Q297" s="103"/>
      <c r="R297" s="103"/>
      <c r="S297" s="103"/>
      <c r="T297" s="103"/>
      <c r="U297" s="103"/>
      <c r="V297" s="103"/>
      <c r="W297" s="103"/>
      <c r="X297" s="103"/>
      <c r="Y297" s="103"/>
      <c r="Z297" s="104"/>
      <c r="AA297" s="103"/>
      <c r="AB297" s="103"/>
      <c r="AC297" s="103"/>
      <c r="AD297" s="103"/>
      <c r="AE297" s="103"/>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s="4" customFormat="1" x14ac:dyDescent="0.2">
      <c r="A298" s="2"/>
      <c r="B298" s="2"/>
      <c r="C298" s="2"/>
      <c r="D298" s="2"/>
      <c r="E298" s="2"/>
      <c r="F298" s="2"/>
      <c r="G298" s="2"/>
      <c r="H298" s="2"/>
      <c r="I298" s="2"/>
      <c r="J298" s="2"/>
      <c r="K298" s="2"/>
      <c r="L298" s="103"/>
      <c r="M298" s="103"/>
      <c r="N298" s="103"/>
      <c r="O298" s="103"/>
      <c r="P298" s="103"/>
      <c r="Q298" s="103"/>
      <c r="R298" s="103"/>
      <c r="S298" s="103"/>
      <c r="T298" s="103"/>
      <c r="U298" s="103"/>
      <c r="V298" s="103"/>
      <c r="W298" s="103"/>
      <c r="X298" s="103"/>
      <c r="Y298" s="103"/>
      <c r="Z298" s="104"/>
      <c r="AA298" s="103"/>
      <c r="AB298" s="103"/>
      <c r="AC298" s="103"/>
      <c r="AD298" s="103"/>
      <c r="AE298" s="103"/>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s="4" customFormat="1" x14ac:dyDescent="0.2">
      <c r="A299" s="2"/>
      <c r="B299" s="2"/>
      <c r="C299" s="2"/>
      <c r="D299" s="2"/>
      <c r="E299" s="2"/>
      <c r="F299" s="2"/>
      <c r="G299" s="2"/>
      <c r="H299" s="2"/>
      <c r="I299" s="2"/>
      <c r="J299" s="2"/>
      <c r="K299" s="2"/>
      <c r="L299" s="103"/>
      <c r="M299" s="103"/>
      <c r="N299" s="103"/>
      <c r="O299" s="103"/>
      <c r="P299" s="103"/>
      <c r="Q299" s="103"/>
      <c r="R299" s="103"/>
      <c r="S299" s="103"/>
      <c r="T299" s="103"/>
      <c r="U299" s="103"/>
      <c r="V299" s="103"/>
      <c r="W299" s="103"/>
      <c r="X299" s="103"/>
      <c r="Y299" s="103"/>
      <c r="Z299" s="104"/>
      <c r="AA299" s="103"/>
      <c r="AB299" s="103"/>
      <c r="AC299" s="103"/>
      <c r="AD299" s="103"/>
      <c r="AE299" s="103"/>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s="4" customFormat="1" x14ac:dyDescent="0.2">
      <c r="A300" s="2"/>
      <c r="B300" s="2"/>
      <c r="C300" s="2"/>
      <c r="D300" s="2"/>
      <c r="E300" s="2"/>
      <c r="F300" s="2"/>
      <c r="G300" s="2"/>
      <c r="H300" s="2"/>
      <c r="I300" s="2"/>
      <c r="J300" s="2"/>
      <c r="K300" s="2"/>
      <c r="L300" s="103"/>
      <c r="M300" s="103"/>
      <c r="N300" s="103"/>
      <c r="O300" s="103"/>
      <c r="P300" s="103"/>
      <c r="Q300" s="103"/>
      <c r="R300" s="103"/>
      <c r="S300" s="103"/>
      <c r="T300" s="103"/>
      <c r="U300" s="103"/>
      <c r="V300" s="103"/>
      <c r="W300" s="103"/>
      <c r="X300" s="103"/>
      <c r="Y300" s="103"/>
      <c r="Z300" s="104"/>
      <c r="AA300" s="103"/>
      <c r="AB300" s="103"/>
      <c r="AC300" s="103"/>
      <c r="AD300" s="103"/>
      <c r="AE300" s="103"/>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s="4" customFormat="1" x14ac:dyDescent="0.2">
      <c r="A301" s="2"/>
      <c r="B301" s="2"/>
      <c r="C301" s="2"/>
      <c r="D301" s="2"/>
      <c r="E301" s="2"/>
      <c r="F301" s="2"/>
      <c r="G301" s="2"/>
      <c r="H301" s="2"/>
      <c r="I301" s="2"/>
      <c r="J301" s="2"/>
      <c r="K301" s="2"/>
      <c r="L301" s="103"/>
      <c r="M301" s="103"/>
      <c r="N301" s="103"/>
      <c r="O301" s="103"/>
      <c r="P301" s="103"/>
      <c r="Q301" s="103"/>
      <c r="R301" s="103"/>
      <c r="S301" s="103"/>
      <c r="T301" s="103"/>
      <c r="U301" s="103"/>
      <c r="V301" s="103"/>
      <c r="W301" s="103"/>
      <c r="X301" s="103"/>
      <c r="Y301" s="103"/>
      <c r="Z301" s="104"/>
      <c r="AA301" s="103"/>
      <c r="AB301" s="103"/>
      <c r="AC301" s="103"/>
      <c r="AD301" s="103"/>
      <c r="AE301" s="103"/>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s="4" customFormat="1" x14ac:dyDescent="0.2">
      <c r="A302" s="2"/>
      <c r="B302" s="2"/>
      <c r="C302" s="2"/>
      <c r="D302" s="2"/>
      <c r="E302" s="2"/>
      <c r="F302" s="2"/>
      <c r="G302" s="2"/>
      <c r="H302" s="2"/>
      <c r="I302" s="2"/>
      <c r="J302" s="2"/>
      <c r="K302" s="2"/>
      <c r="L302" s="103"/>
      <c r="M302" s="103"/>
      <c r="N302" s="103"/>
      <c r="O302" s="103"/>
      <c r="P302" s="103"/>
      <c r="Q302" s="103"/>
      <c r="R302" s="103"/>
      <c r="S302" s="103"/>
      <c r="T302" s="103"/>
      <c r="U302" s="103"/>
      <c r="V302" s="103"/>
      <c r="W302" s="103"/>
      <c r="X302" s="103"/>
      <c r="Y302" s="103"/>
      <c r="Z302" s="104"/>
      <c r="AA302" s="103"/>
      <c r="AB302" s="103"/>
      <c r="AC302" s="103"/>
      <c r="AD302" s="103"/>
      <c r="AE302" s="103"/>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s="4" customFormat="1" x14ac:dyDescent="0.2">
      <c r="A303" s="2"/>
      <c r="B303" s="2"/>
      <c r="C303" s="2"/>
      <c r="D303" s="2"/>
      <c r="E303" s="2"/>
      <c r="F303" s="2"/>
      <c r="G303" s="2"/>
      <c r="H303" s="2"/>
      <c r="I303" s="2"/>
      <c r="J303" s="2"/>
      <c r="K303" s="2"/>
      <c r="L303" s="103"/>
      <c r="M303" s="103"/>
      <c r="N303" s="103"/>
      <c r="O303" s="103"/>
      <c r="P303" s="103"/>
      <c r="Q303" s="103"/>
      <c r="R303" s="103"/>
      <c r="S303" s="103"/>
      <c r="T303" s="103"/>
      <c r="U303" s="103"/>
      <c r="V303" s="103"/>
      <c r="W303" s="103"/>
      <c r="X303" s="103"/>
      <c r="Y303" s="103"/>
      <c r="Z303" s="104"/>
      <c r="AA303" s="103"/>
      <c r="AB303" s="103"/>
      <c r="AC303" s="103"/>
      <c r="AD303" s="103"/>
      <c r="AE303" s="103"/>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s="4" customFormat="1" x14ac:dyDescent="0.2">
      <c r="A304" s="2"/>
      <c r="B304" s="2"/>
      <c r="C304" s="2"/>
      <c r="D304" s="2"/>
      <c r="E304" s="2"/>
      <c r="F304" s="2"/>
      <c r="G304" s="2"/>
      <c r="H304" s="2"/>
      <c r="I304" s="2"/>
      <c r="J304" s="2"/>
      <c r="K304" s="2"/>
      <c r="L304" s="103"/>
      <c r="M304" s="103"/>
      <c r="N304" s="103"/>
      <c r="O304" s="103"/>
      <c r="P304" s="103"/>
      <c r="Q304" s="103"/>
      <c r="R304" s="103"/>
      <c r="S304" s="103"/>
      <c r="T304" s="103"/>
      <c r="U304" s="103"/>
      <c r="V304" s="103"/>
      <c r="W304" s="103"/>
      <c r="X304" s="103"/>
      <c r="Y304" s="103"/>
      <c r="Z304" s="104"/>
      <c r="AA304" s="103"/>
      <c r="AB304" s="103"/>
      <c r="AC304" s="103"/>
      <c r="AD304" s="103"/>
      <c r="AE304" s="103"/>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s="4" customFormat="1" x14ac:dyDescent="0.2">
      <c r="A305" s="2"/>
      <c r="B305" s="2"/>
      <c r="C305" s="2"/>
      <c r="D305" s="2"/>
      <c r="E305" s="2"/>
      <c r="F305" s="2"/>
      <c r="G305" s="2"/>
      <c r="H305" s="2"/>
      <c r="I305" s="2"/>
      <c r="J305" s="2"/>
      <c r="K305" s="2"/>
      <c r="L305" s="103"/>
      <c r="M305" s="103"/>
      <c r="N305" s="103"/>
      <c r="O305" s="103"/>
      <c r="P305" s="103"/>
      <c r="Q305" s="103"/>
      <c r="R305" s="103"/>
      <c r="S305" s="103"/>
      <c r="T305" s="103"/>
      <c r="U305" s="103"/>
      <c r="V305" s="103"/>
      <c r="W305" s="103"/>
      <c r="X305" s="103"/>
      <c r="Y305" s="103"/>
      <c r="Z305" s="104"/>
      <c r="AA305" s="103"/>
      <c r="AB305" s="103"/>
      <c r="AC305" s="103"/>
      <c r="AD305" s="103"/>
      <c r="AE305" s="103"/>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s="4" customFormat="1" x14ac:dyDescent="0.2">
      <c r="A306" s="2"/>
      <c r="B306" s="2"/>
      <c r="C306" s="2"/>
      <c r="D306" s="2"/>
      <c r="E306" s="2"/>
      <c r="F306" s="2"/>
      <c r="G306" s="2"/>
      <c r="H306" s="2"/>
      <c r="I306" s="2"/>
      <c r="J306" s="2"/>
      <c r="K306" s="2"/>
      <c r="L306" s="103"/>
      <c r="M306" s="103"/>
      <c r="N306" s="103"/>
      <c r="O306" s="103"/>
      <c r="P306" s="103"/>
      <c r="Q306" s="103"/>
      <c r="R306" s="103"/>
      <c r="S306" s="103"/>
      <c r="T306" s="103"/>
      <c r="U306" s="103"/>
      <c r="V306" s="103"/>
      <c r="W306" s="103"/>
      <c r="X306" s="103"/>
      <c r="Y306" s="103"/>
      <c r="Z306" s="104"/>
      <c r="AA306" s="103"/>
      <c r="AB306" s="103"/>
      <c r="AC306" s="103"/>
      <c r="AD306" s="103"/>
      <c r="AE306" s="103"/>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s="4" customFormat="1" x14ac:dyDescent="0.2">
      <c r="A307" s="2"/>
      <c r="B307" s="2"/>
      <c r="C307" s="2"/>
      <c r="D307" s="2"/>
      <c r="E307" s="2"/>
      <c r="F307" s="2"/>
      <c r="G307" s="2"/>
      <c r="H307" s="2"/>
      <c r="I307" s="2"/>
      <c r="J307" s="2"/>
      <c r="K307" s="2"/>
      <c r="L307" s="103"/>
      <c r="M307" s="103"/>
      <c r="N307" s="103"/>
      <c r="O307" s="103"/>
      <c r="P307" s="103"/>
      <c r="Q307" s="103"/>
      <c r="R307" s="103"/>
      <c r="S307" s="103"/>
      <c r="T307" s="103"/>
      <c r="U307" s="103"/>
      <c r="V307" s="103"/>
      <c r="W307" s="103"/>
      <c r="X307" s="103"/>
      <c r="Y307" s="103"/>
      <c r="Z307" s="104"/>
      <c r="AA307" s="103"/>
      <c r="AB307" s="103"/>
      <c r="AC307" s="103"/>
      <c r="AD307" s="103"/>
      <c r="AE307" s="103"/>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s="4" customFormat="1" x14ac:dyDescent="0.2">
      <c r="A308" s="2"/>
      <c r="B308" s="2"/>
      <c r="C308" s="2"/>
      <c r="D308" s="2"/>
      <c r="E308" s="2"/>
      <c r="F308" s="2"/>
      <c r="G308" s="2"/>
      <c r="H308" s="2"/>
      <c r="I308" s="2"/>
      <c r="J308" s="2"/>
      <c r="K308" s="2"/>
      <c r="L308" s="103"/>
      <c r="M308" s="103"/>
      <c r="N308" s="103"/>
      <c r="O308" s="103"/>
      <c r="P308" s="103"/>
      <c r="Q308" s="103"/>
      <c r="R308" s="103"/>
      <c r="S308" s="103"/>
      <c r="T308" s="103"/>
      <c r="U308" s="103"/>
      <c r="V308" s="103"/>
      <c r="W308" s="103"/>
      <c r="X308" s="103"/>
      <c r="Y308" s="103"/>
      <c r="Z308" s="104"/>
      <c r="AA308" s="103"/>
      <c r="AB308" s="103"/>
      <c r="AC308" s="103"/>
      <c r="AD308" s="103"/>
      <c r="AE308" s="103"/>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s="4" customFormat="1" x14ac:dyDescent="0.2">
      <c r="A309" s="2"/>
      <c r="B309" s="2"/>
      <c r="C309" s="2"/>
      <c r="D309" s="2"/>
      <c r="E309" s="2"/>
      <c r="F309" s="2"/>
      <c r="G309" s="2"/>
      <c r="H309" s="2"/>
      <c r="I309" s="2"/>
      <c r="J309" s="2"/>
      <c r="K309" s="2"/>
      <c r="L309" s="103"/>
      <c r="M309" s="103"/>
      <c r="N309" s="103"/>
      <c r="O309" s="103"/>
      <c r="P309" s="103"/>
      <c r="Q309" s="103"/>
      <c r="R309" s="103"/>
      <c r="S309" s="103"/>
      <c r="T309" s="103"/>
      <c r="U309" s="103"/>
      <c r="V309" s="103"/>
      <c r="W309" s="103"/>
      <c r="X309" s="103"/>
      <c r="Y309" s="103"/>
      <c r="Z309" s="104"/>
      <c r="AA309" s="103"/>
      <c r="AB309" s="103"/>
      <c r="AC309" s="103"/>
      <c r="AD309" s="103"/>
      <c r="AE309" s="103"/>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s="4" customFormat="1" x14ac:dyDescent="0.2">
      <c r="A310" s="2"/>
      <c r="B310" s="2"/>
      <c r="C310" s="2"/>
      <c r="D310" s="2"/>
      <c r="E310" s="2"/>
      <c r="F310" s="2"/>
      <c r="G310" s="2"/>
      <c r="H310" s="2"/>
      <c r="I310" s="2"/>
      <c r="J310" s="2"/>
      <c r="K310" s="2"/>
      <c r="L310" s="103"/>
      <c r="M310" s="103"/>
      <c r="N310" s="103"/>
      <c r="O310" s="103"/>
      <c r="P310" s="103"/>
      <c r="Q310" s="103"/>
      <c r="R310" s="103"/>
      <c r="S310" s="103"/>
      <c r="T310" s="103"/>
      <c r="U310" s="103"/>
      <c r="V310" s="103"/>
      <c r="W310" s="103"/>
      <c r="X310" s="103"/>
      <c r="Y310" s="103"/>
      <c r="Z310" s="104"/>
      <c r="AA310" s="103"/>
      <c r="AB310" s="103"/>
      <c r="AC310" s="103"/>
      <c r="AD310" s="103"/>
      <c r="AE310" s="103"/>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s="4" customFormat="1" x14ac:dyDescent="0.2">
      <c r="A311" s="2"/>
      <c r="B311" s="2"/>
      <c r="C311" s="2"/>
      <c r="D311" s="2"/>
      <c r="E311" s="2"/>
      <c r="F311" s="2"/>
      <c r="G311" s="2"/>
      <c r="H311" s="2"/>
      <c r="I311" s="2"/>
      <c r="J311" s="2"/>
      <c r="K311" s="2"/>
      <c r="L311" s="103"/>
      <c r="M311" s="103"/>
      <c r="N311" s="103"/>
      <c r="O311" s="103"/>
      <c r="P311" s="103"/>
      <c r="Q311" s="103"/>
      <c r="R311" s="103"/>
      <c r="S311" s="103"/>
      <c r="T311" s="103"/>
      <c r="U311" s="103"/>
      <c r="V311" s="103"/>
      <c r="W311" s="103"/>
      <c r="X311" s="103"/>
      <c r="Y311" s="103"/>
      <c r="Z311" s="104"/>
      <c r="AA311" s="103"/>
      <c r="AB311" s="103"/>
      <c r="AC311" s="103"/>
      <c r="AD311" s="103"/>
      <c r="AE311" s="103"/>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s="4" customFormat="1" x14ac:dyDescent="0.2">
      <c r="A312" s="2"/>
      <c r="B312" s="2"/>
      <c r="C312" s="2"/>
      <c r="D312" s="2"/>
      <c r="E312" s="2"/>
      <c r="F312" s="2"/>
      <c r="G312" s="2"/>
      <c r="H312" s="2"/>
      <c r="I312" s="2"/>
      <c r="J312" s="2"/>
      <c r="K312" s="2"/>
      <c r="L312" s="103"/>
      <c r="M312" s="103"/>
      <c r="N312" s="103"/>
      <c r="O312" s="103"/>
      <c r="P312" s="103"/>
      <c r="Q312" s="103"/>
      <c r="R312" s="103"/>
      <c r="S312" s="103"/>
      <c r="T312" s="103"/>
      <c r="U312" s="103"/>
      <c r="V312" s="103"/>
      <c r="W312" s="103"/>
      <c r="X312" s="103"/>
      <c r="Y312" s="103"/>
      <c r="Z312" s="104"/>
      <c r="AA312" s="103"/>
      <c r="AB312" s="103"/>
      <c r="AC312" s="103"/>
      <c r="AD312" s="103"/>
      <c r="AE312" s="103"/>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s="4" customFormat="1" x14ac:dyDescent="0.2">
      <c r="A313" s="2"/>
      <c r="B313" s="2"/>
      <c r="C313" s="2"/>
      <c r="D313" s="2"/>
      <c r="E313" s="2"/>
      <c r="F313" s="2"/>
      <c r="G313" s="2"/>
      <c r="H313" s="2"/>
      <c r="I313" s="2"/>
      <c r="J313" s="2"/>
      <c r="K313" s="2"/>
      <c r="L313" s="103"/>
      <c r="M313" s="103"/>
      <c r="N313" s="103"/>
      <c r="O313" s="103"/>
      <c r="P313" s="103"/>
      <c r="Q313" s="103"/>
      <c r="R313" s="103"/>
      <c r="S313" s="103"/>
      <c r="T313" s="103"/>
      <c r="U313" s="103"/>
      <c r="V313" s="103"/>
      <c r="W313" s="103"/>
      <c r="X313" s="103"/>
      <c r="Y313" s="103"/>
      <c r="Z313" s="104"/>
      <c r="AA313" s="103"/>
      <c r="AB313" s="103"/>
      <c r="AC313" s="103"/>
      <c r="AD313" s="103"/>
      <c r="AE313" s="103"/>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s="4" customFormat="1" x14ac:dyDescent="0.2">
      <c r="A314" s="2"/>
      <c r="B314" s="2"/>
      <c r="C314" s="2"/>
      <c r="D314" s="2"/>
      <c r="E314" s="2"/>
      <c r="F314" s="2"/>
      <c r="G314" s="2"/>
      <c r="H314" s="2"/>
      <c r="I314" s="2"/>
      <c r="J314" s="2"/>
      <c r="K314" s="2"/>
      <c r="L314" s="103"/>
      <c r="M314" s="103"/>
      <c r="N314" s="103"/>
      <c r="O314" s="103"/>
      <c r="P314" s="103"/>
      <c r="Q314" s="103"/>
      <c r="R314" s="103"/>
      <c r="S314" s="103"/>
      <c r="T314" s="103"/>
      <c r="U314" s="103"/>
      <c r="V314" s="103"/>
      <c r="W314" s="103"/>
      <c r="X314" s="103"/>
      <c r="Y314" s="103"/>
      <c r="Z314" s="104"/>
      <c r="AA314" s="103"/>
      <c r="AB314" s="103"/>
      <c r="AC314" s="103"/>
      <c r="AD314" s="103"/>
      <c r="AE314" s="103"/>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s="4" customFormat="1" x14ac:dyDescent="0.2">
      <c r="A315" s="2"/>
      <c r="B315" s="2"/>
      <c r="C315" s="2"/>
      <c r="D315" s="2"/>
      <c r="E315" s="2"/>
      <c r="F315" s="2"/>
      <c r="G315" s="2"/>
      <c r="H315" s="2"/>
      <c r="I315" s="2"/>
      <c r="J315" s="2"/>
      <c r="K315" s="2"/>
      <c r="L315" s="103"/>
      <c r="M315" s="103"/>
      <c r="N315" s="103"/>
      <c r="O315" s="103"/>
      <c r="P315" s="103"/>
      <c r="Q315" s="103"/>
      <c r="R315" s="103"/>
      <c r="S315" s="103"/>
      <c r="T315" s="103"/>
      <c r="U315" s="103"/>
      <c r="V315" s="103"/>
      <c r="W315" s="103"/>
      <c r="X315" s="103"/>
      <c r="Y315" s="103"/>
      <c r="Z315" s="104"/>
      <c r="AA315" s="103"/>
      <c r="AB315" s="103"/>
      <c r="AC315" s="103"/>
      <c r="AD315" s="103"/>
      <c r="AE315" s="103"/>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s="4" customFormat="1" x14ac:dyDescent="0.2">
      <c r="A316" s="2"/>
      <c r="B316" s="2"/>
      <c r="C316" s="2"/>
      <c r="D316" s="2"/>
      <c r="E316" s="2"/>
      <c r="F316" s="2"/>
      <c r="G316" s="2"/>
      <c r="H316" s="2"/>
      <c r="I316" s="2"/>
      <c r="J316" s="2"/>
      <c r="K316" s="2"/>
      <c r="L316" s="103"/>
      <c r="M316" s="103"/>
      <c r="N316" s="103"/>
      <c r="O316" s="103"/>
      <c r="P316" s="103"/>
      <c r="Q316" s="103"/>
      <c r="R316" s="103"/>
      <c r="S316" s="103"/>
      <c r="T316" s="103"/>
      <c r="U316" s="103"/>
      <c r="V316" s="103"/>
      <c r="W316" s="103"/>
      <c r="X316" s="103"/>
      <c r="Y316" s="103"/>
      <c r="Z316" s="104"/>
      <c r="AA316" s="103"/>
      <c r="AB316" s="103"/>
      <c r="AC316" s="103"/>
      <c r="AD316" s="103"/>
      <c r="AE316" s="103"/>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s="4" customFormat="1" x14ac:dyDescent="0.2">
      <c r="A317" s="2"/>
      <c r="B317" s="2"/>
      <c r="C317" s="2"/>
      <c r="D317" s="2"/>
      <c r="E317" s="2"/>
      <c r="F317" s="2"/>
      <c r="G317" s="2"/>
      <c r="H317" s="2"/>
      <c r="I317" s="2"/>
      <c r="J317" s="2"/>
      <c r="K317" s="2"/>
      <c r="L317" s="103"/>
      <c r="M317" s="103"/>
      <c r="N317" s="103"/>
      <c r="O317" s="103"/>
      <c r="P317" s="103"/>
      <c r="Q317" s="103"/>
      <c r="R317" s="103"/>
      <c r="S317" s="103"/>
      <c r="T317" s="103"/>
      <c r="U317" s="103"/>
      <c r="V317" s="103"/>
      <c r="W317" s="103"/>
      <c r="X317" s="103"/>
      <c r="Y317" s="103"/>
      <c r="Z317" s="104"/>
      <c r="AA317" s="103"/>
      <c r="AB317" s="103"/>
      <c r="AC317" s="103"/>
      <c r="AD317" s="103"/>
      <c r="AE317" s="103"/>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s="4" customFormat="1" x14ac:dyDescent="0.2">
      <c r="A318" s="2"/>
      <c r="B318" s="2"/>
      <c r="C318" s="2"/>
      <c r="D318" s="2"/>
      <c r="E318" s="2"/>
      <c r="F318" s="2"/>
      <c r="G318" s="2"/>
      <c r="H318" s="2"/>
      <c r="I318" s="2"/>
      <c r="J318" s="2"/>
      <c r="K318" s="2"/>
      <c r="L318" s="103"/>
      <c r="M318" s="103"/>
      <c r="N318" s="103"/>
      <c r="O318" s="103"/>
      <c r="P318" s="103"/>
      <c r="Q318" s="103"/>
      <c r="R318" s="103"/>
      <c r="S318" s="103"/>
      <c r="T318" s="103"/>
      <c r="U318" s="103"/>
      <c r="V318" s="103"/>
      <c r="W318" s="103"/>
      <c r="X318" s="103"/>
      <c r="Y318" s="103"/>
      <c r="Z318" s="104"/>
      <c r="AA318" s="103"/>
      <c r="AB318" s="103"/>
      <c r="AC318" s="103"/>
      <c r="AD318" s="103"/>
      <c r="AE318" s="103"/>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s="4" customFormat="1" x14ac:dyDescent="0.2">
      <c r="A319" s="2"/>
      <c r="B319" s="2"/>
      <c r="C319" s="2"/>
      <c r="D319" s="2"/>
      <c r="E319" s="2"/>
      <c r="F319" s="2"/>
      <c r="G319" s="2"/>
      <c r="H319" s="2"/>
      <c r="I319" s="2"/>
      <c r="J319" s="2"/>
      <c r="K319" s="2"/>
      <c r="L319" s="103"/>
      <c r="M319" s="103"/>
      <c r="N319" s="103"/>
      <c r="O319" s="103"/>
      <c r="P319" s="103"/>
      <c r="Q319" s="103"/>
      <c r="R319" s="103"/>
      <c r="S319" s="103"/>
      <c r="T319" s="103"/>
      <c r="U319" s="103"/>
      <c r="V319" s="103"/>
      <c r="W319" s="103"/>
      <c r="X319" s="103"/>
      <c r="Y319" s="103"/>
      <c r="Z319" s="104"/>
      <c r="AA319" s="103"/>
      <c r="AB319" s="103"/>
      <c r="AC319" s="103"/>
      <c r="AD319" s="103"/>
      <c r="AE319" s="103"/>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s="4" customFormat="1" x14ac:dyDescent="0.2">
      <c r="A320" s="2"/>
      <c r="B320" s="2"/>
      <c r="C320" s="2"/>
      <c r="D320" s="2"/>
      <c r="E320" s="2"/>
      <c r="F320" s="2"/>
      <c r="G320" s="2"/>
      <c r="H320" s="2"/>
      <c r="I320" s="2"/>
      <c r="J320" s="2"/>
      <c r="K320" s="2"/>
      <c r="L320" s="103"/>
      <c r="M320" s="103"/>
      <c r="N320" s="103"/>
      <c r="O320" s="103"/>
      <c r="P320" s="103"/>
      <c r="Q320" s="103"/>
      <c r="R320" s="103"/>
      <c r="S320" s="103"/>
      <c r="T320" s="103"/>
      <c r="U320" s="103"/>
      <c r="V320" s="103"/>
      <c r="W320" s="103"/>
      <c r="X320" s="103"/>
      <c r="Y320" s="103"/>
      <c r="Z320" s="104"/>
      <c r="AA320" s="103"/>
      <c r="AB320" s="103"/>
      <c r="AC320" s="103"/>
      <c r="AD320" s="103"/>
      <c r="AE320" s="103"/>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s="4" customFormat="1" x14ac:dyDescent="0.2">
      <c r="A321" s="2"/>
      <c r="B321" s="2"/>
      <c r="C321" s="2"/>
      <c r="D321" s="2"/>
      <c r="E321" s="2"/>
      <c r="F321" s="2"/>
      <c r="G321" s="2"/>
      <c r="H321" s="2"/>
      <c r="I321" s="2"/>
      <c r="J321" s="2"/>
      <c r="K321" s="2"/>
      <c r="L321" s="103"/>
      <c r="M321" s="103"/>
      <c r="N321" s="103"/>
      <c r="O321" s="103"/>
      <c r="P321" s="103"/>
      <c r="Q321" s="103"/>
      <c r="R321" s="103"/>
      <c r="S321" s="103"/>
      <c r="T321" s="103"/>
      <c r="U321" s="103"/>
      <c r="V321" s="103"/>
      <c r="W321" s="103"/>
      <c r="X321" s="103"/>
      <c r="Y321" s="103"/>
      <c r="Z321" s="104"/>
      <c r="AA321" s="103"/>
      <c r="AB321" s="103"/>
      <c r="AC321" s="103"/>
      <c r="AD321" s="103"/>
      <c r="AE321" s="103"/>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s="4" customFormat="1" x14ac:dyDescent="0.2">
      <c r="A322" s="2"/>
      <c r="B322" s="2"/>
      <c r="C322" s="2"/>
      <c r="D322" s="2"/>
      <c r="E322" s="2"/>
      <c r="F322" s="2"/>
      <c r="G322" s="2"/>
      <c r="H322" s="2"/>
      <c r="I322" s="2"/>
      <c r="J322" s="2"/>
      <c r="K322" s="2"/>
      <c r="L322" s="103"/>
      <c r="M322" s="103"/>
      <c r="N322" s="103"/>
      <c r="O322" s="103"/>
      <c r="P322" s="103"/>
      <c r="Q322" s="103"/>
      <c r="R322" s="103"/>
      <c r="S322" s="103"/>
      <c r="T322" s="103"/>
      <c r="U322" s="103"/>
      <c r="V322" s="103"/>
      <c r="W322" s="103"/>
      <c r="X322" s="103"/>
      <c r="Y322" s="103"/>
      <c r="Z322" s="104"/>
      <c r="AA322" s="103"/>
      <c r="AB322" s="103"/>
      <c r="AC322" s="103"/>
      <c r="AD322" s="103"/>
      <c r="AE322" s="103"/>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s="4" customFormat="1" x14ac:dyDescent="0.2">
      <c r="A323" s="2"/>
      <c r="B323" s="2"/>
      <c r="C323" s="2"/>
      <c r="D323" s="2"/>
      <c r="E323" s="2"/>
      <c r="F323" s="2"/>
      <c r="G323" s="2"/>
      <c r="H323" s="2"/>
      <c r="I323" s="2"/>
      <c r="J323" s="2"/>
      <c r="K323" s="2"/>
      <c r="L323" s="103"/>
      <c r="M323" s="103"/>
      <c r="N323" s="103"/>
      <c r="O323" s="103"/>
      <c r="P323" s="103"/>
      <c r="Q323" s="103"/>
      <c r="R323" s="103"/>
      <c r="S323" s="103"/>
      <c r="T323" s="103"/>
      <c r="U323" s="103"/>
      <c r="V323" s="103"/>
      <c r="W323" s="103"/>
      <c r="X323" s="103"/>
      <c r="Y323" s="103"/>
      <c r="Z323" s="104"/>
      <c r="AA323" s="103"/>
      <c r="AB323" s="103"/>
      <c r="AC323" s="103"/>
      <c r="AD323" s="103"/>
      <c r="AE323" s="103"/>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s="4" customFormat="1" x14ac:dyDescent="0.2">
      <c r="A324" s="2"/>
      <c r="B324" s="2"/>
      <c r="C324" s="2"/>
      <c r="D324" s="2"/>
      <c r="E324" s="2"/>
      <c r="F324" s="2"/>
      <c r="G324" s="2"/>
      <c r="H324" s="2"/>
      <c r="I324" s="2"/>
      <c r="J324" s="2"/>
      <c r="K324" s="2"/>
      <c r="L324" s="103"/>
      <c r="M324" s="103"/>
      <c r="N324" s="103"/>
      <c r="O324" s="103"/>
      <c r="P324" s="103"/>
      <c r="Q324" s="103"/>
      <c r="R324" s="103"/>
      <c r="S324" s="103"/>
      <c r="T324" s="103"/>
      <c r="U324" s="103"/>
      <c r="V324" s="103"/>
      <c r="W324" s="103"/>
      <c r="X324" s="103"/>
      <c r="Y324" s="103"/>
      <c r="Z324" s="104"/>
      <c r="AA324" s="103"/>
      <c r="AB324" s="103"/>
      <c r="AC324" s="103"/>
      <c r="AD324" s="103"/>
      <c r="AE324" s="103"/>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s="4" customFormat="1" x14ac:dyDescent="0.2">
      <c r="A325" s="2"/>
      <c r="B325" s="2"/>
      <c r="C325" s="2"/>
      <c r="D325" s="2"/>
      <c r="E325" s="2"/>
      <c r="F325" s="2"/>
      <c r="G325" s="2"/>
      <c r="H325" s="2"/>
      <c r="I325" s="2"/>
      <c r="J325" s="2"/>
      <c r="K325" s="2"/>
      <c r="L325" s="103"/>
      <c r="M325" s="103"/>
      <c r="N325" s="103"/>
      <c r="O325" s="103"/>
      <c r="P325" s="103"/>
      <c r="Q325" s="103"/>
      <c r="R325" s="103"/>
      <c r="S325" s="103"/>
      <c r="T325" s="103"/>
      <c r="U325" s="103"/>
      <c r="V325" s="103"/>
      <c r="W325" s="103"/>
      <c r="X325" s="103"/>
      <c r="Y325" s="103"/>
      <c r="Z325" s="104"/>
      <c r="AA325" s="103"/>
      <c r="AB325" s="103"/>
      <c r="AC325" s="103"/>
      <c r="AD325" s="103"/>
      <c r="AE325" s="103"/>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s="4" customFormat="1" x14ac:dyDescent="0.2">
      <c r="A326" s="2"/>
      <c r="B326" s="2"/>
      <c r="C326" s="2"/>
      <c r="D326" s="2"/>
      <c r="E326" s="2"/>
      <c r="F326" s="2"/>
      <c r="G326" s="2"/>
      <c r="H326" s="2"/>
      <c r="I326" s="2"/>
      <c r="J326" s="2"/>
      <c r="K326" s="2"/>
      <c r="L326" s="103"/>
      <c r="M326" s="103"/>
      <c r="N326" s="103"/>
      <c r="O326" s="103"/>
      <c r="P326" s="103"/>
      <c r="Q326" s="103"/>
      <c r="R326" s="103"/>
      <c r="S326" s="103"/>
      <c r="T326" s="103"/>
      <c r="U326" s="103"/>
      <c r="V326" s="103"/>
      <c r="W326" s="103"/>
      <c r="X326" s="103"/>
      <c r="Y326" s="103"/>
      <c r="Z326" s="104"/>
      <c r="AA326" s="103"/>
      <c r="AB326" s="103"/>
      <c r="AC326" s="103"/>
      <c r="AD326" s="103"/>
      <c r="AE326" s="103"/>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s="4" customFormat="1" x14ac:dyDescent="0.2">
      <c r="A327" s="2"/>
      <c r="B327" s="2"/>
      <c r="C327" s="2"/>
      <c r="D327" s="2"/>
      <c r="E327" s="2"/>
      <c r="F327" s="2"/>
      <c r="G327" s="2"/>
      <c r="H327" s="2"/>
      <c r="I327" s="2"/>
      <c r="J327" s="2"/>
      <c r="K327" s="2"/>
      <c r="L327" s="103"/>
      <c r="M327" s="103"/>
      <c r="N327" s="103"/>
      <c r="O327" s="103"/>
      <c r="P327" s="103"/>
      <c r="Q327" s="103"/>
      <c r="R327" s="103"/>
      <c r="S327" s="103"/>
      <c r="T327" s="103"/>
      <c r="U327" s="103"/>
      <c r="V327" s="103"/>
      <c r="W327" s="103"/>
      <c r="X327" s="103"/>
      <c r="Y327" s="103"/>
      <c r="Z327" s="104"/>
      <c r="AA327" s="103"/>
      <c r="AB327" s="103"/>
      <c r="AC327" s="103"/>
      <c r="AD327" s="103"/>
      <c r="AE327" s="103"/>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s="4" customFormat="1" x14ac:dyDescent="0.2">
      <c r="A328" s="2"/>
      <c r="B328" s="2"/>
      <c r="C328" s="2"/>
      <c r="D328" s="2"/>
      <c r="E328" s="2"/>
      <c r="F328" s="2"/>
      <c r="G328" s="2"/>
      <c r="H328" s="2"/>
      <c r="I328" s="2"/>
      <c r="J328" s="2"/>
      <c r="K328" s="2"/>
      <c r="L328" s="103"/>
      <c r="M328" s="103"/>
      <c r="N328" s="103"/>
      <c r="O328" s="103"/>
      <c r="P328" s="103"/>
      <c r="Q328" s="103"/>
      <c r="R328" s="103"/>
      <c r="S328" s="103"/>
      <c r="T328" s="103"/>
      <c r="U328" s="103"/>
      <c r="V328" s="103"/>
      <c r="W328" s="103"/>
      <c r="X328" s="103"/>
      <c r="Y328" s="103"/>
      <c r="Z328" s="104"/>
      <c r="AA328" s="103"/>
      <c r="AB328" s="103"/>
      <c r="AC328" s="103"/>
      <c r="AD328" s="103"/>
      <c r="AE328" s="103"/>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s="4" customFormat="1" x14ac:dyDescent="0.2">
      <c r="A329" s="2"/>
      <c r="B329" s="2"/>
      <c r="C329" s="2"/>
      <c r="D329" s="2"/>
      <c r="E329" s="2"/>
      <c r="F329" s="2"/>
      <c r="G329" s="2"/>
      <c r="H329" s="2"/>
      <c r="I329" s="2"/>
      <c r="J329" s="2"/>
      <c r="K329" s="2"/>
      <c r="L329" s="103"/>
      <c r="M329" s="103"/>
      <c r="N329" s="103"/>
      <c r="O329" s="103"/>
      <c r="P329" s="103"/>
      <c r="Q329" s="103"/>
      <c r="R329" s="103"/>
      <c r="S329" s="103"/>
      <c r="T329" s="103"/>
      <c r="U329" s="103"/>
      <c r="V329" s="103"/>
      <c r="W329" s="103"/>
      <c r="X329" s="103"/>
      <c r="Y329" s="103"/>
      <c r="Z329" s="104"/>
      <c r="AA329" s="103"/>
      <c r="AB329" s="103"/>
      <c r="AC329" s="103"/>
      <c r="AD329" s="103"/>
      <c r="AE329" s="103"/>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s="4" customFormat="1" x14ac:dyDescent="0.2">
      <c r="A330" s="2"/>
      <c r="B330" s="2"/>
      <c r="C330" s="2"/>
      <c r="D330" s="2"/>
      <c r="E330" s="2"/>
      <c r="F330" s="2"/>
      <c r="G330" s="2"/>
      <c r="H330" s="2"/>
      <c r="I330" s="2"/>
      <c r="J330" s="2"/>
      <c r="K330" s="2"/>
      <c r="L330" s="103"/>
      <c r="M330" s="103"/>
      <c r="N330" s="103"/>
      <c r="O330" s="103"/>
      <c r="P330" s="103"/>
      <c r="Q330" s="103"/>
      <c r="R330" s="103"/>
      <c r="S330" s="103"/>
      <c r="T330" s="103"/>
      <c r="U330" s="103"/>
      <c r="V330" s="103"/>
      <c r="W330" s="103"/>
      <c r="X330" s="103"/>
      <c r="Y330" s="103"/>
      <c r="Z330" s="104"/>
      <c r="AA330" s="103"/>
      <c r="AB330" s="103"/>
      <c r="AC330" s="103"/>
      <c r="AD330" s="103"/>
      <c r="AE330" s="103"/>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s="4" customFormat="1" x14ac:dyDescent="0.2">
      <c r="A331" s="2"/>
      <c r="B331" s="2"/>
      <c r="C331" s="2"/>
      <c r="D331" s="2"/>
      <c r="E331" s="2"/>
      <c r="F331" s="2"/>
      <c r="G331" s="2"/>
      <c r="H331" s="2"/>
      <c r="I331" s="2"/>
      <c r="J331" s="2"/>
      <c r="K331" s="2"/>
      <c r="L331" s="103"/>
      <c r="M331" s="103"/>
      <c r="N331" s="103"/>
      <c r="O331" s="103"/>
      <c r="P331" s="103"/>
      <c r="Q331" s="103"/>
      <c r="R331" s="103"/>
      <c r="S331" s="103"/>
      <c r="T331" s="103"/>
      <c r="U331" s="103"/>
      <c r="V331" s="103"/>
      <c r="W331" s="103"/>
      <c r="X331" s="103"/>
      <c r="Y331" s="103"/>
      <c r="Z331" s="104"/>
      <c r="AA331" s="103"/>
      <c r="AB331" s="103"/>
      <c r="AC331" s="103"/>
      <c r="AD331" s="103"/>
      <c r="AE331" s="103"/>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s="4" customFormat="1" x14ac:dyDescent="0.2">
      <c r="A332" s="2"/>
      <c r="B332" s="2"/>
      <c r="C332" s="2"/>
      <c r="D332" s="2"/>
      <c r="E332" s="2"/>
      <c r="F332" s="2"/>
      <c r="G332" s="2"/>
      <c r="H332" s="2"/>
      <c r="I332" s="2"/>
      <c r="J332" s="2"/>
      <c r="K332" s="2"/>
      <c r="L332" s="103"/>
      <c r="M332" s="103"/>
      <c r="N332" s="103"/>
      <c r="O332" s="103"/>
      <c r="P332" s="103"/>
      <c r="Q332" s="103"/>
      <c r="R332" s="103"/>
      <c r="S332" s="103"/>
      <c r="T332" s="103"/>
      <c r="U332" s="103"/>
      <c r="V332" s="103"/>
      <c r="W332" s="103"/>
      <c r="X332" s="103"/>
      <c r="Y332" s="103"/>
      <c r="Z332" s="104"/>
      <c r="AA332" s="103"/>
      <c r="AB332" s="103"/>
      <c r="AC332" s="103"/>
      <c r="AD332" s="103"/>
      <c r="AE332" s="103"/>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s="4" customFormat="1" x14ac:dyDescent="0.2">
      <c r="A333" s="2"/>
      <c r="B333" s="2"/>
      <c r="C333" s="2"/>
      <c r="D333" s="2"/>
      <c r="E333" s="2"/>
      <c r="F333" s="2"/>
      <c r="G333" s="2"/>
      <c r="H333" s="2"/>
      <c r="I333" s="2"/>
      <c r="J333" s="2"/>
      <c r="K333" s="2"/>
      <c r="L333" s="103"/>
      <c r="M333" s="103"/>
      <c r="N333" s="103"/>
      <c r="O333" s="103"/>
      <c r="P333" s="103"/>
      <c r="Q333" s="103"/>
      <c r="R333" s="103"/>
      <c r="S333" s="103"/>
      <c r="T333" s="103"/>
      <c r="U333" s="103"/>
      <c r="V333" s="103"/>
      <c r="W333" s="103"/>
      <c r="X333" s="103"/>
      <c r="Y333" s="103"/>
      <c r="Z333" s="104"/>
      <c r="AA333" s="103"/>
      <c r="AB333" s="103"/>
      <c r="AC333" s="103"/>
      <c r="AD333" s="103"/>
      <c r="AE333" s="103"/>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s="4" customFormat="1" x14ac:dyDescent="0.2">
      <c r="A334" s="2"/>
      <c r="B334" s="2"/>
      <c r="C334" s="2"/>
      <c r="D334" s="2"/>
      <c r="E334" s="2"/>
      <c r="F334" s="2"/>
      <c r="G334" s="2"/>
      <c r="H334" s="2"/>
      <c r="I334" s="2"/>
      <c r="J334" s="2"/>
      <c r="K334" s="2"/>
      <c r="L334" s="103"/>
      <c r="M334" s="103"/>
      <c r="N334" s="103"/>
      <c r="O334" s="103"/>
      <c r="P334" s="103"/>
      <c r="Q334" s="103"/>
      <c r="R334" s="103"/>
      <c r="S334" s="103"/>
      <c r="T334" s="103"/>
      <c r="U334" s="103"/>
      <c r="V334" s="103"/>
      <c r="W334" s="103"/>
      <c r="X334" s="103"/>
      <c r="Y334" s="103"/>
      <c r="Z334" s="104"/>
      <c r="AA334" s="103"/>
      <c r="AB334" s="103"/>
      <c r="AC334" s="103"/>
      <c r="AD334" s="103"/>
      <c r="AE334" s="103"/>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s="4" customFormat="1" x14ac:dyDescent="0.2">
      <c r="A335" s="2"/>
      <c r="B335" s="2"/>
      <c r="C335" s="2"/>
      <c r="D335" s="2"/>
      <c r="E335" s="2"/>
      <c r="F335" s="2"/>
      <c r="G335" s="2"/>
      <c r="H335" s="2"/>
      <c r="I335" s="2"/>
      <c r="J335" s="2"/>
      <c r="K335" s="2"/>
      <c r="L335" s="103"/>
      <c r="M335" s="103"/>
      <c r="N335" s="103"/>
      <c r="O335" s="103"/>
      <c r="P335" s="103"/>
      <c r="Q335" s="103"/>
      <c r="R335" s="103"/>
      <c r="S335" s="103"/>
      <c r="T335" s="103"/>
      <c r="U335" s="103"/>
      <c r="V335" s="103"/>
      <c r="W335" s="103"/>
      <c r="X335" s="103"/>
      <c r="Y335" s="103"/>
      <c r="Z335" s="104"/>
      <c r="AA335" s="103"/>
      <c r="AB335" s="103"/>
      <c r="AC335" s="103"/>
      <c r="AD335" s="103"/>
      <c r="AE335" s="103"/>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s="4" customFormat="1" x14ac:dyDescent="0.2">
      <c r="A336" s="2"/>
      <c r="B336" s="2"/>
      <c r="C336" s="2"/>
      <c r="D336" s="2"/>
      <c r="E336" s="2"/>
      <c r="F336" s="2"/>
      <c r="G336" s="2"/>
      <c r="H336" s="2"/>
      <c r="I336" s="2"/>
      <c r="J336" s="2"/>
      <c r="K336" s="2"/>
      <c r="L336" s="103"/>
      <c r="M336" s="103"/>
      <c r="N336" s="103"/>
      <c r="O336" s="103"/>
      <c r="P336" s="103"/>
      <c r="Q336" s="103"/>
      <c r="R336" s="103"/>
      <c r="S336" s="103"/>
      <c r="T336" s="103"/>
      <c r="U336" s="103"/>
      <c r="V336" s="103"/>
      <c r="W336" s="103"/>
      <c r="X336" s="103"/>
      <c r="Y336" s="103"/>
      <c r="Z336" s="104"/>
      <c r="AA336" s="103"/>
      <c r="AB336" s="103"/>
      <c r="AC336" s="103"/>
      <c r="AD336" s="103"/>
      <c r="AE336" s="103"/>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s="4" customFormat="1" x14ac:dyDescent="0.2">
      <c r="A337" s="2"/>
      <c r="B337" s="2"/>
      <c r="C337" s="2"/>
      <c r="D337" s="2"/>
      <c r="E337" s="2"/>
      <c r="F337" s="2"/>
      <c r="G337" s="2"/>
      <c r="H337" s="2"/>
      <c r="I337" s="2"/>
      <c r="J337" s="2"/>
      <c r="K337" s="2"/>
      <c r="L337" s="103"/>
      <c r="M337" s="103"/>
      <c r="N337" s="103"/>
      <c r="O337" s="103"/>
      <c r="P337" s="103"/>
      <c r="Q337" s="103"/>
      <c r="R337" s="103"/>
      <c r="S337" s="103"/>
      <c r="T337" s="103"/>
      <c r="U337" s="103"/>
      <c r="V337" s="103"/>
      <c r="W337" s="103"/>
      <c r="X337" s="103"/>
      <c r="Y337" s="103"/>
      <c r="Z337" s="104"/>
      <c r="AA337" s="103"/>
      <c r="AB337" s="103"/>
      <c r="AC337" s="103"/>
      <c r="AD337" s="103"/>
      <c r="AE337" s="103"/>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s="4" customFormat="1" x14ac:dyDescent="0.2">
      <c r="A338" s="2"/>
      <c r="B338" s="2"/>
      <c r="C338" s="2"/>
      <c r="D338" s="2"/>
      <c r="E338" s="2"/>
      <c r="F338" s="2"/>
      <c r="G338" s="2"/>
      <c r="H338" s="2"/>
      <c r="I338" s="2"/>
      <c r="J338" s="2"/>
      <c r="K338" s="2"/>
      <c r="L338" s="103"/>
      <c r="M338" s="103"/>
      <c r="N338" s="103"/>
      <c r="O338" s="103"/>
      <c r="P338" s="103"/>
      <c r="Q338" s="103"/>
      <c r="R338" s="103"/>
      <c r="S338" s="103"/>
      <c r="T338" s="103"/>
      <c r="U338" s="103"/>
      <c r="V338" s="103"/>
      <c r="W338" s="103"/>
      <c r="X338" s="103"/>
      <c r="Y338" s="103"/>
      <c r="Z338" s="104"/>
      <c r="AA338" s="103"/>
      <c r="AB338" s="103"/>
      <c r="AC338" s="103"/>
      <c r="AD338" s="103"/>
      <c r="AE338" s="103"/>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s="4" customFormat="1" x14ac:dyDescent="0.2">
      <c r="A339" s="2"/>
      <c r="B339" s="2"/>
      <c r="C339" s="2"/>
      <c r="D339" s="2"/>
      <c r="E339" s="2"/>
      <c r="F339" s="2"/>
      <c r="G339" s="2"/>
      <c r="H339" s="2"/>
      <c r="I339" s="2"/>
      <c r="J339" s="2"/>
      <c r="K339" s="2"/>
      <c r="L339" s="103"/>
      <c r="M339" s="103"/>
      <c r="N339" s="103"/>
      <c r="O339" s="103"/>
      <c r="P339" s="103"/>
      <c r="Q339" s="103"/>
      <c r="R339" s="103"/>
      <c r="S339" s="103"/>
      <c r="T339" s="103"/>
      <c r="U339" s="103"/>
      <c r="V339" s="103"/>
      <c r="W339" s="103"/>
      <c r="X339" s="103"/>
      <c r="Y339" s="103"/>
      <c r="Z339" s="104"/>
      <c r="AA339" s="103"/>
      <c r="AB339" s="103"/>
      <c r="AC339" s="103"/>
      <c r="AD339" s="103"/>
      <c r="AE339" s="103"/>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s="4" customFormat="1" x14ac:dyDescent="0.2">
      <c r="A340" s="2"/>
      <c r="B340" s="2"/>
      <c r="C340" s="2"/>
      <c r="D340" s="2"/>
      <c r="E340" s="2"/>
      <c r="F340" s="2"/>
      <c r="G340" s="2"/>
      <c r="H340" s="2"/>
      <c r="I340" s="2"/>
      <c r="J340" s="2"/>
      <c r="K340" s="2"/>
      <c r="L340" s="103"/>
      <c r="M340" s="103"/>
      <c r="N340" s="103"/>
      <c r="O340" s="103"/>
      <c r="P340" s="103"/>
      <c r="Q340" s="103"/>
      <c r="R340" s="103"/>
      <c r="S340" s="103"/>
      <c r="T340" s="103"/>
      <c r="U340" s="103"/>
      <c r="V340" s="103"/>
      <c r="W340" s="103"/>
      <c r="X340" s="103"/>
      <c r="Y340" s="103"/>
      <c r="Z340" s="104"/>
      <c r="AA340" s="103"/>
      <c r="AB340" s="103"/>
      <c r="AC340" s="103"/>
      <c r="AD340" s="103"/>
      <c r="AE340" s="103"/>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s="4" customFormat="1" x14ac:dyDescent="0.2">
      <c r="A341" s="2"/>
      <c r="B341" s="2"/>
      <c r="C341" s="2"/>
      <c r="D341" s="2"/>
      <c r="E341" s="2"/>
      <c r="F341" s="2"/>
      <c r="G341" s="2"/>
      <c r="H341" s="2"/>
      <c r="I341" s="2"/>
      <c r="J341" s="2"/>
      <c r="K341" s="2"/>
      <c r="L341" s="103"/>
      <c r="M341" s="103"/>
      <c r="N341" s="103"/>
      <c r="O341" s="103"/>
      <c r="P341" s="103"/>
      <c r="Q341" s="103"/>
      <c r="R341" s="103"/>
      <c r="S341" s="103"/>
      <c r="T341" s="103"/>
      <c r="U341" s="103"/>
      <c r="V341" s="103"/>
      <c r="W341" s="103"/>
      <c r="X341" s="103"/>
      <c r="Y341" s="103"/>
      <c r="Z341" s="104"/>
      <c r="AA341" s="103"/>
      <c r="AB341" s="103"/>
      <c r="AC341" s="103"/>
      <c r="AD341" s="103"/>
      <c r="AE341" s="103"/>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s="4" customFormat="1" x14ac:dyDescent="0.2">
      <c r="A342" s="2"/>
      <c r="B342" s="2"/>
      <c r="C342" s="2"/>
      <c r="D342" s="2"/>
      <c r="E342" s="2"/>
      <c r="F342" s="2"/>
      <c r="G342" s="2"/>
      <c r="H342" s="2"/>
      <c r="I342" s="2"/>
      <c r="J342" s="2"/>
      <c r="K342" s="2"/>
      <c r="L342" s="103"/>
      <c r="M342" s="103"/>
      <c r="N342" s="103"/>
      <c r="O342" s="103"/>
      <c r="P342" s="103"/>
      <c r="Q342" s="103"/>
      <c r="R342" s="103"/>
      <c r="S342" s="103"/>
      <c r="T342" s="103"/>
      <c r="U342" s="103"/>
      <c r="V342" s="103"/>
      <c r="W342" s="103"/>
      <c r="X342" s="103"/>
      <c r="Y342" s="103"/>
      <c r="Z342" s="104"/>
      <c r="AA342" s="103"/>
      <c r="AB342" s="103"/>
      <c r="AC342" s="103"/>
      <c r="AD342" s="103"/>
      <c r="AE342" s="103"/>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s="4" customFormat="1" x14ac:dyDescent="0.2">
      <c r="A343" s="2"/>
      <c r="B343" s="2"/>
      <c r="C343" s="2"/>
      <c r="D343" s="2"/>
      <c r="E343" s="2"/>
      <c r="F343" s="2"/>
      <c r="G343" s="2"/>
      <c r="H343" s="2"/>
      <c r="I343" s="2"/>
      <c r="J343" s="2"/>
      <c r="K343" s="2"/>
      <c r="L343" s="103"/>
      <c r="M343" s="103"/>
      <c r="N343" s="103"/>
      <c r="O343" s="103"/>
      <c r="P343" s="103"/>
      <c r="Q343" s="103"/>
      <c r="R343" s="103"/>
      <c r="S343" s="103"/>
      <c r="T343" s="103"/>
      <c r="U343" s="103"/>
      <c r="V343" s="103"/>
      <c r="W343" s="103"/>
      <c r="X343" s="103"/>
      <c r="Y343" s="103"/>
      <c r="Z343" s="104"/>
      <c r="AA343" s="103"/>
      <c r="AB343" s="103"/>
      <c r="AC343" s="103"/>
      <c r="AD343" s="103"/>
      <c r="AE343" s="103"/>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s="4" customFormat="1" x14ac:dyDescent="0.2">
      <c r="A344" s="2"/>
      <c r="B344" s="2"/>
      <c r="C344" s="2"/>
      <c r="D344" s="2"/>
      <c r="E344" s="2"/>
      <c r="F344" s="2"/>
      <c r="G344" s="2"/>
      <c r="H344" s="2"/>
      <c r="I344" s="2"/>
      <c r="J344" s="2"/>
      <c r="K344" s="2"/>
      <c r="L344" s="103"/>
      <c r="M344" s="103"/>
      <c r="N344" s="103"/>
      <c r="O344" s="103"/>
      <c r="P344" s="103"/>
      <c r="Q344" s="103"/>
      <c r="R344" s="103"/>
      <c r="S344" s="103"/>
      <c r="T344" s="103"/>
      <c r="U344" s="103"/>
      <c r="V344" s="103"/>
      <c r="W344" s="103"/>
      <c r="X344" s="103"/>
      <c r="Y344" s="103"/>
      <c r="Z344" s="104"/>
      <c r="AA344" s="103"/>
      <c r="AB344" s="103"/>
      <c r="AC344" s="103"/>
      <c r="AD344" s="103"/>
      <c r="AE344" s="103"/>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s="4" customFormat="1" x14ac:dyDescent="0.2">
      <c r="A345" s="2"/>
      <c r="B345" s="2"/>
      <c r="C345" s="2"/>
      <c r="D345" s="2"/>
      <c r="E345" s="2"/>
      <c r="F345" s="2"/>
      <c r="G345" s="2"/>
      <c r="H345" s="2"/>
      <c r="I345" s="2"/>
      <c r="J345" s="2"/>
      <c r="K345" s="2"/>
      <c r="L345" s="103"/>
      <c r="M345" s="103"/>
      <c r="N345" s="103"/>
      <c r="O345" s="103"/>
      <c r="P345" s="103"/>
      <c r="Q345" s="103"/>
      <c r="R345" s="103"/>
      <c r="S345" s="103"/>
      <c r="T345" s="103"/>
      <c r="U345" s="103"/>
      <c r="V345" s="103"/>
      <c r="W345" s="103"/>
      <c r="X345" s="103"/>
      <c r="Y345" s="103"/>
      <c r="Z345" s="104"/>
      <c r="AA345" s="103"/>
      <c r="AB345" s="103"/>
      <c r="AC345" s="103"/>
      <c r="AD345" s="103"/>
      <c r="AE345" s="103"/>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s="4" customFormat="1" x14ac:dyDescent="0.2">
      <c r="A346" s="2"/>
      <c r="B346" s="2"/>
      <c r="C346" s="2"/>
      <c r="D346" s="2"/>
      <c r="E346" s="2"/>
      <c r="F346" s="2"/>
      <c r="G346" s="2"/>
      <c r="H346" s="2"/>
      <c r="I346" s="2"/>
      <c r="J346" s="2"/>
      <c r="K346" s="2"/>
      <c r="L346" s="103"/>
      <c r="M346" s="103"/>
      <c r="N346" s="103"/>
      <c r="O346" s="103"/>
      <c r="P346" s="103"/>
      <c r="Q346" s="103"/>
      <c r="R346" s="103"/>
      <c r="S346" s="103"/>
      <c r="T346" s="103"/>
      <c r="U346" s="103"/>
      <c r="V346" s="103"/>
      <c r="W346" s="103"/>
      <c r="X346" s="103"/>
      <c r="Y346" s="103"/>
      <c r="Z346" s="104"/>
      <c r="AA346" s="103"/>
      <c r="AB346" s="103"/>
      <c r="AC346" s="103"/>
      <c r="AD346" s="103"/>
      <c r="AE346" s="103"/>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s="4" customFormat="1" x14ac:dyDescent="0.2">
      <c r="A347" s="2"/>
      <c r="B347" s="2"/>
      <c r="C347" s="2"/>
      <c r="D347" s="2"/>
      <c r="E347" s="2"/>
      <c r="F347" s="2"/>
      <c r="G347" s="2"/>
      <c r="H347" s="2"/>
      <c r="I347" s="2"/>
      <c r="J347" s="2"/>
      <c r="K347" s="2"/>
      <c r="L347" s="103"/>
      <c r="M347" s="103"/>
      <c r="N347" s="103"/>
      <c r="O347" s="103"/>
      <c r="P347" s="103"/>
      <c r="Q347" s="103"/>
      <c r="R347" s="103"/>
      <c r="S347" s="103"/>
      <c r="T347" s="103"/>
      <c r="U347" s="103"/>
      <c r="V347" s="103"/>
      <c r="W347" s="103"/>
      <c r="X347" s="103"/>
      <c r="Y347" s="103"/>
      <c r="Z347" s="104"/>
      <c r="AA347" s="103"/>
      <c r="AB347" s="103"/>
      <c r="AC347" s="103"/>
      <c r="AD347" s="103"/>
      <c r="AE347" s="103"/>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s="4" customFormat="1" x14ac:dyDescent="0.2">
      <c r="A348" s="2"/>
      <c r="B348" s="2"/>
      <c r="C348" s="2"/>
      <c r="D348" s="2"/>
      <c r="E348" s="2"/>
      <c r="F348" s="2"/>
      <c r="G348" s="2"/>
      <c r="H348" s="2"/>
      <c r="I348" s="2"/>
      <c r="J348" s="2"/>
      <c r="K348" s="2"/>
      <c r="L348" s="103"/>
      <c r="M348" s="103"/>
      <c r="N348" s="103"/>
      <c r="O348" s="103"/>
      <c r="P348" s="103"/>
      <c r="Q348" s="103"/>
      <c r="R348" s="103"/>
      <c r="S348" s="103"/>
      <c r="T348" s="103"/>
      <c r="U348" s="103"/>
      <c r="V348" s="103"/>
      <c r="W348" s="103"/>
      <c r="X348" s="103"/>
      <c r="Y348" s="103"/>
      <c r="Z348" s="104"/>
      <c r="AA348" s="103"/>
      <c r="AB348" s="103"/>
      <c r="AC348" s="103"/>
      <c r="AD348" s="103"/>
      <c r="AE348" s="103"/>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s="4" customFormat="1" x14ac:dyDescent="0.2">
      <c r="A349" s="2"/>
      <c r="B349" s="2"/>
      <c r="C349" s="2"/>
      <c r="D349" s="2"/>
      <c r="E349" s="2"/>
      <c r="F349" s="2"/>
      <c r="G349" s="2"/>
      <c r="H349" s="2"/>
      <c r="I349" s="2"/>
      <c r="J349" s="2"/>
      <c r="K349" s="2"/>
      <c r="L349" s="103"/>
      <c r="M349" s="103"/>
      <c r="N349" s="103"/>
      <c r="O349" s="103"/>
      <c r="P349" s="103"/>
      <c r="Q349" s="103"/>
      <c r="R349" s="103"/>
      <c r="S349" s="103"/>
      <c r="T349" s="103"/>
      <c r="U349" s="103"/>
      <c r="V349" s="103"/>
      <c r="W349" s="103"/>
      <c r="X349" s="103"/>
      <c r="Y349" s="103"/>
      <c r="Z349" s="104"/>
      <c r="AA349" s="103"/>
      <c r="AB349" s="103"/>
      <c r="AC349" s="103"/>
      <c r="AD349" s="103"/>
      <c r="AE349" s="103"/>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s="4" customFormat="1" x14ac:dyDescent="0.2">
      <c r="A350" s="2"/>
      <c r="B350" s="2"/>
      <c r="C350" s="2"/>
      <c r="D350" s="2"/>
      <c r="E350" s="2"/>
      <c r="F350" s="2"/>
      <c r="G350" s="2"/>
      <c r="H350" s="2"/>
      <c r="I350" s="2"/>
      <c r="J350" s="2"/>
      <c r="K350" s="2"/>
      <c r="L350" s="103"/>
      <c r="M350" s="103"/>
      <c r="N350" s="103"/>
      <c r="O350" s="103"/>
      <c r="P350" s="103"/>
      <c r="Q350" s="103"/>
      <c r="R350" s="103"/>
      <c r="S350" s="103"/>
      <c r="T350" s="103"/>
      <c r="U350" s="103"/>
      <c r="V350" s="103"/>
      <c r="W350" s="103"/>
      <c r="X350" s="103"/>
      <c r="Y350" s="103"/>
      <c r="Z350" s="104"/>
      <c r="AA350" s="103"/>
      <c r="AB350" s="103"/>
      <c r="AC350" s="103"/>
      <c r="AD350" s="103"/>
      <c r="AE350" s="103"/>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s="4" customFormat="1" x14ac:dyDescent="0.2">
      <c r="A351" s="2"/>
      <c r="B351" s="2"/>
      <c r="C351" s="2"/>
      <c r="D351" s="2"/>
      <c r="E351" s="2"/>
      <c r="F351" s="2"/>
      <c r="G351" s="2"/>
      <c r="H351" s="2"/>
      <c r="I351" s="2"/>
      <c r="J351" s="2"/>
      <c r="K351" s="2"/>
      <c r="L351" s="103"/>
      <c r="M351" s="103"/>
      <c r="N351" s="103"/>
      <c r="O351" s="103"/>
      <c r="P351" s="103"/>
      <c r="Q351" s="103"/>
      <c r="R351" s="103"/>
      <c r="S351" s="103"/>
      <c r="T351" s="103"/>
      <c r="U351" s="103"/>
      <c r="V351" s="103"/>
      <c r="W351" s="103"/>
      <c r="X351" s="103"/>
      <c r="Y351" s="103"/>
      <c r="Z351" s="104"/>
      <c r="AA351" s="103"/>
      <c r="AB351" s="103"/>
      <c r="AC351" s="103"/>
      <c r="AD351" s="103"/>
      <c r="AE351" s="103"/>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s="4" customFormat="1" x14ac:dyDescent="0.2">
      <c r="A352" s="2"/>
      <c r="B352" s="2"/>
      <c r="C352" s="2"/>
      <c r="D352" s="2"/>
      <c r="E352" s="2"/>
      <c r="F352" s="2"/>
      <c r="G352" s="2"/>
      <c r="H352" s="2"/>
      <c r="I352" s="2"/>
      <c r="J352" s="2"/>
      <c r="K352" s="2"/>
      <c r="L352" s="103"/>
      <c r="M352" s="103"/>
      <c r="N352" s="103"/>
      <c r="O352" s="103"/>
      <c r="P352" s="103"/>
      <c r="Q352" s="103"/>
      <c r="R352" s="103"/>
      <c r="S352" s="103"/>
      <c r="T352" s="103"/>
      <c r="U352" s="103"/>
      <c r="V352" s="103"/>
      <c r="W352" s="103"/>
      <c r="X352" s="103"/>
      <c r="Y352" s="103"/>
      <c r="Z352" s="104"/>
      <c r="AA352" s="103"/>
      <c r="AB352" s="103"/>
      <c r="AC352" s="103"/>
      <c r="AD352" s="103"/>
      <c r="AE352" s="103"/>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s="4" customFormat="1" x14ac:dyDescent="0.2">
      <c r="A353" s="2"/>
      <c r="B353" s="2"/>
      <c r="C353" s="2"/>
      <c r="D353" s="2"/>
      <c r="E353" s="2"/>
      <c r="F353" s="2"/>
      <c r="G353" s="2"/>
      <c r="H353" s="2"/>
      <c r="I353" s="2"/>
      <c r="J353" s="2"/>
      <c r="K353" s="2"/>
      <c r="L353" s="103"/>
      <c r="M353" s="103"/>
      <c r="N353" s="103"/>
      <c r="O353" s="103"/>
      <c r="P353" s="103"/>
      <c r="Q353" s="103"/>
      <c r="R353" s="103"/>
      <c r="S353" s="103"/>
      <c r="T353" s="103"/>
      <c r="U353" s="103"/>
      <c r="V353" s="103"/>
      <c r="W353" s="103"/>
      <c r="X353" s="103"/>
      <c r="Y353" s="103"/>
      <c r="Z353" s="104"/>
      <c r="AA353" s="103"/>
      <c r="AB353" s="103"/>
      <c r="AC353" s="103"/>
      <c r="AD353" s="103"/>
      <c r="AE353" s="103"/>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s="4" customFormat="1" x14ac:dyDescent="0.2">
      <c r="A354" s="2"/>
      <c r="B354" s="2"/>
      <c r="C354" s="2"/>
      <c r="D354" s="2"/>
      <c r="E354" s="2"/>
      <c r="F354" s="2"/>
      <c r="G354" s="2"/>
      <c r="H354" s="2"/>
      <c r="I354" s="2"/>
      <c r="J354" s="2"/>
      <c r="K354" s="2"/>
      <c r="L354" s="103"/>
      <c r="M354" s="103"/>
      <c r="N354" s="103"/>
      <c r="O354" s="103"/>
      <c r="P354" s="103"/>
      <c r="Q354" s="103"/>
      <c r="R354" s="103"/>
      <c r="S354" s="103"/>
      <c r="T354" s="103"/>
      <c r="U354" s="103"/>
      <c r="V354" s="103"/>
      <c r="W354" s="103"/>
      <c r="X354" s="103"/>
      <c r="Y354" s="103"/>
      <c r="Z354" s="104"/>
      <c r="AA354" s="103"/>
      <c r="AB354" s="103"/>
      <c r="AC354" s="103"/>
      <c r="AD354" s="103"/>
      <c r="AE354" s="103"/>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s="4" customFormat="1" x14ac:dyDescent="0.2">
      <c r="A355" s="2"/>
      <c r="B355" s="2"/>
      <c r="C355" s="2"/>
      <c r="D355" s="2"/>
      <c r="E355" s="2"/>
      <c r="F355" s="2"/>
      <c r="G355" s="2"/>
      <c r="H355" s="2"/>
      <c r="I355" s="2"/>
      <c r="J355" s="2"/>
      <c r="K355" s="2"/>
      <c r="L355" s="103"/>
      <c r="M355" s="103"/>
      <c r="N355" s="103"/>
      <c r="O355" s="103"/>
      <c r="P355" s="103"/>
      <c r="Q355" s="103"/>
      <c r="R355" s="103"/>
      <c r="S355" s="103"/>
      <c r="T355" s="103"/>
      <c r="U355" s="103"/>
      <c r="V355" s="103"/>
      <c r="W355" s="103"/>
      <c r="X355" s="103"/>
      <c r="Y355" s="103"/>
      <c r="Z355" s="104"/>
      <c r="AA355" s="103"/>
      <c r="AB355" s="103"/>
      <c r="AC355" s="103"/>
      <c r="AD355" s="103"/>
      <c r="AE355" s="103"/>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s="4" customFormat="1" x14ac:dyDescent="0.2">
      <c r="A356" s="2"/>
      <c r="B356" s="2"/>
      <c r="C356" s="2"/>
      <c r="D356" s="2"/>
      <c r="E356" s="2"/>
      <c r="F356" s="2"/>
      <c r="G356" s="2"/>
      <c r="H356" s="2"/>
      <c r="I356" s="2"/>
      <c r="J356" s="2"/>
      <c r="K356" s="2"/>
      <c r="L356" s="103"/>
      <c r="M356" s="103"/>
      <c r="N356" s="103"/>
      <c r="O356" s="103"/>
      <c r="P356" s="103"/>
      <c r="Q356" s="103"/>
      <c r="R356" s="103"/>
      <c r="S356" s="103"/>
      <c r="T356" s="103"/>
      <c r="U356" s="103"/>
      <c r="V356" s="103"/>
      <c r="W356" s="103"/>
      <c r="X356" s="103"/>
      <c r="Y356" s="103"/>
      <c r="Z356" s="104"/>
      <c r="AA356" s="103"/>
      <c r="AB356" s="103"/>
      <c r="AC356" s="103"/>
      <c r="AD356" s="103"/>
      <c r="AE356" s="103"/>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s="4" customFormat="1" x14ac:dyDescent="0.2">
      <c r="A357" s="2"/>
      <c r="B357" s="2"/>
      <c r="C357" s="2"/>
      <c r="D357" s="2"/>
      <c r="E357" s="2"/>
      <c r="F357" s="2"/>
      <c r="G357" s="2"/>
      <c r="H357" s="2"/>
      <c r="I357" s="2"/>
      <c r="J357" s="2"/>
      <c r="K357" s="2"/>
      <c r="L357" s="103"/>
      <c r="M357" s="103"/>
      <c r="N357" s="103"/>
      <c r="O357" s="103"/>
      <c r="P357" s="103"/>
      <c r="Q357" s="103"/>
      <c r="R357" s="103"/>
      <c r="S357" s="103"/>
      <c r="T357" s="103"/>
      <c r="U357" s="103"/>
      <c r="V357" s="103"/>
      <c r="W357" s="103"/>
      <c r="X357" s="103"/>
      <c r="Y357" s="103"/>
      <c r="Z357" s="104"/>
      <c r="AA357" s="103"/>
      <c r="AB357" s="103"/>
      <c r="AC357" s="103"/>
      <c r="AD357" s="103"/>
      <c r="AE357" s="103"/>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s="4" customFormat="1" x14ac:dyDescent="0.2">
      <c r="A358" s="2"/>
      <c r="B358" s="2"/>
      <c r="C358" s="2"/>
      <c r="D358" s="2"/>
      <c r="E358" s="2"/>
      <c r="F358" s="2"/>
      <c r="G358" s="2"/>
      <c r="H358" s="2"/>
      <c r="I358" s="2"/>
      <c r="J358" s="2"/>
      <c r="K358" s="2"/>
      <c r="L358" s="103"/>
      <c r="M358" s="103"/>
      <c r="N358" s="103"/>
      <c r="O358" s="103"/>
      <c r="P358" s="103"/>
      <c r="Q358" s="103"/>
      <c r="R358" s="103"/>
      <c r="S358" s="103"/>
      <c r="T358" s="103"/>
      <c r="U358" s="103"/>
      <c r="V358" s="103"/>
      <c r="W358" s="103"/>
      <c r="X358" s="103"/>
      <c r="Y358" s="103"/>
      <c r="Z358" s="104"/>
      <c r="AA358" s="103"/>
      <c r="AB358" s="103"/>
      <c r="AC358" s="103"/>
      <c r="AD358" s="103"/>
      <c r="AE358" s="103"/>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s="4" customFormat="1" x14ac:dyDescent="0.2">
      <c r="A359" s="2"/>
      <c r="B359" s="2"/>
      <c r="C359" s="2"/>
      <c r="D359" s="2"/>
      <c r="E359" s="2"/>
      <c r="F359" s="2"/>
      <c r="G359" s="2"/>
      <c r="H359" s="2"/>
      <c r="I359" s="2"/>
      <c r="J359" s="2"/>
      <c r="K359" s="2"/>
      <c r="L359" s="103"/>
      <c r="M359" s="103"/>
      <c r="N359" s="103"/>
      <c r="O359" s="103"/>
      <c r="P359" s="103"/>
      <c r="Q359" s="103"/>
      <c r="R359" s="103"/>
      <c r="S359" s="103"/>
      <c r="T359" s="103"/>
      <c r="U359" s="103"/>
      <c r="V359" s="103"/>
      <c r="W359" s="103"/>
      <c r="X359" s="103"/>
      <c r="Y359" s="103"/>
      <c r="Z359" s="104"/>
      <c r="AA359" s="103"/>
      <c r="AB359" s="103"/>
      <c r="AC359" s="103"/>
      <c r="AD359" s="103"/>
      <c r="AE359" s="103"/>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s="4" customFormat="1" x14ac:dyDescent="0.2">
      <c r="A360" s="2"/>
      <c r="B360" s="2"/>
      <c r="C360" s="2"/>
      <c r="D360" s="2"/>
      <c r="E360" s="2"/>
      <c r="F360" s="2"/>
      <c r="G360" s="2"/>
      <c r="H360" s="2"/>
      <c r="I360" s="2"/>
      <c r="J360" s="2"/>
      <c r="K360" s="2"/>
      <c r="L360" s="103"/>
      <c r="M360" s="103"/>
      <c r="N360" s="103"/>
      <c r="O360" s="103"/>
      <c r="P360" s="103"/>
      <c r="Q360" s="103"/>
      <c r="R360" s="103"/>
      <c r="S360" s="103"/>
      <c r="T360" s="103"/>
      <c r="U360" s="103"/>
      <c r="V360" s="103"/>
      <c r="W360" s="103"/>
      <c r="X360" s="103"/>
      <c r="Y360" s="103"/>
      <c r="Z360" s="104"/>
      <c r="AA360" s="103"/>
      <c r="AB360" s="103"/>
      <c r="AC360" s="103"/>
      <c r="AD360" s="103"/>
      <c r="AE360" s="103"/>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s="4" customFormat="1" x14ac:dyDescent="0.2">
      <c r="A361" s="2"/>
      <c r="B361" s="2"/>
      <c r="C361" s="2"/>
      <c r="D361" s="2"/>
      <c r="E361" s="2"/>
      <c r="F361" s="2"/>
      <c r="G361" s="2"/>
      <c r="H361" s="2"/>
      <c r="I361" s="2"/>
      <c r="J361" s="2"/>
      <c r="K361" s="2"/>
      <c r="L361" s="103"/>
      <c r="M361" s="103"/>
      <c r="N361" s="103"/>
      <c r="O361" s="103"/>
      <c r="P361" s="103"/>
      <c r="Q361" s="103"/>
      <c r="R361" s="103"/>
      <c r="S361" s="103"/>
      <c r="T361" s="103"/>
      <c r="U361" s="103"/>
      <c r="V361" s="103"/>
      <c r="W361" s="103"/>
      <c r="X361" s="103"/>
      <c r="Y361" s="103"/>
      <c r="Z361" s="104"/>
      <c r="AA361" s="103"/>
      <c r="AB361" s="103"/>
      <c r="AC361" s="103"/>
      <c r="AD361" s="103"/>
      <c r="AE361" s="103"/>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s="4" customFormat="1" x14ac:dyDescent="0.2">
      <c r="A362" s="2"/>
      <c r="B362" s="2"/>
      <c r="C362" s="2"/>
      <c r="D362" s="2"/>
      <c r="E362" s="2"/>
      <c r="F362" s="2"/>
      <c r="G362" s="2"/>
      <c r="H362" s="2"/>
      <c r="I362" s="2"/>
      <c r="J362" s="2"/>
      <c r="K362" s="2"/>
      <c r="L362" s="103"/>
      <c r="M362" s="103"/>
      <c r="N362" s="103"/>
      <c r="O362" s="103"/>
      <c r="P362" s="103"/>
      <c r="Q362" s="103"/>
      <c r="R362" s="103"/>
      <c r="S362" s="103"/>
      <c r="T362" s="103"/>
      <c r="U362" s="103"/>
      <c r="V362" s="103"/>
      <c r="W362" s="103"/>
      <c r="X362" s="103"/>
      <c r="Y362" s="103"/>
      <c r="Z362" s="104"/>
      <c r="AA362" s="103"/>
      <c r="AB362" s="103"/>
      <c r="AC362" s="103"/>
      <c r="AD362" s="103"/>
      <c r="AE362" s="103"/>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s="4" customFormat="1" x14ac:dyDescent="0.2">
      <c r="A363" s="2"/>
      <c r="B363" s="2"/>
      <c r="C363" s="2"/>
      <c r="D363" s="2"/>
      <c r="E363" s="2"/>
      <c r="F363" s="2"/>
      <c r="G363" s="2"/>
      <c r="H363" s="2"/>
      <c r="I363" s="2"/>
      <c r="J363" s="2"/>
      <c r="K363" s="2"/>
      <c r="L363" s="103"/>
      <c r="M363" s="103"/>
      <c r="N363" s="103"/>
      <c r="O363" s="103"/>
      <c r="P363" s="103"/>
      <c r="Q363" s="103"/>
      <c r="R363" s="103"/>
      <c r="S363" s="103"/>
      <c r="T363" s="103"/>
      <c r="U363" s="103"/>
      <c r="V363" s="103"/>
      <c r="W363" s="103"/>
      <c r="X363" s="103"/>
      <c r="Y363" s="103"/>
      <c r="Z363" s="104"/>
      <c r="AA363" s="103"/>
      <c r="AB363" s="103"/>
      <c r="AC363" s="103"/>
      <c r="AD363" s="103"/>
      <c r="AE363" s="103"/>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s="4" customFormat="1" x14ac:dyDescent="0.2">
      <c r="A364" s="2"/>
      <c r="B364" s="2"/>
      <c r="C364" s="2"/>
      <c r="D364" s="2"/>
      <c r="E364" s="2"/>
      <c r="F364" s="2"/>
      <c r="G364" s="2"/>
      <c r="H364" s="2"/>
      <c r="I364" s="2"/>
      <c r="J364" s="2"/>
      <c r="K364" s="2"/>
      <c r="L364" s="103"/>
      <c r="M364" s="103"/>
      <c r="N364" s="103"/>
      <c r="O364" s="103"/>
      <c r="P364" s="103"/>
      <c r="Q364" s="103"/>
      <c r="R364" s="103"/>
      <c r="S364" s="103"/>
      <c r="T364" s="103"/>
      <c r="U364" s="103"/>
      <c r="V364" s="103"/>
      <c r="W364" s="103"/>
      <c r="X364" s="103"/>
      <c r="Y364" s="103"/>
      <c r="Z364" s="104"/>
      <c r="AA364" s="103"/>
      <c r="AB364" s="103"/>
      <c r="AC364" s="103"/>
      <c r="AD364" s="103"/>
      <c r="AE364" s="103"/>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s="4" customFormat="1" x14ac:dyDescent="0.2">
      <c r="A365" s="2"/>
      <c r="B365" s="2"/>
      <c r="C365" s="2"/>
      <c r="D365" s="2"/>
      <c r="E365" s="2"/>
      <c r="F365" s="2"/>
      <c r="G365" s="2"/>
      <c r="H365" s="2"/>
      <c r="I365" s="2"/>
      <c r="J365" s="2"/>
      <c r="K365" s="2"/>
      <c r="L365" s="103"/>
      <c r="M365" s="103"/>
      <c r="N365" s="103"/>
      <c r="O365" s="103"/>
      <c r="P365" s="103"/>
      <c r="Q365" s="103"/>
      <c r="R365" s="103"/>
      <c r="S365" s="103"/>
      <c r="T365" s="103"/>
      <c r="U365" s="103"/>
      <c r="V365" s="103"/>
      <c r="W365" s="103"/>
      <c r="X365" s="103"/>
      <c r="Y365" s="103"/>
      <c r="Z365" s="104"/>
      <c r="AA365" s="103"/>
      <c r="AB365" s="103"/>
      <c r="AC365" s="103"/>
      <c r="AD365" s="103"/>
      <c r="AE365" s="103"/>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s="4" customFormat="1" x14ac:dyDescent="0.2">
      <c r="A366" s="2"/>
      <c r="B366" s="2"/>
      <c r="C366" s="2"/>
      <c r="D366" s="2"/>
      <c r="E366" s="2"/>
      <c r="F366" s="2"/>
      <c r="G366" s="2"/>
      <c r="H366" s="2"/>
      <c r="I366" s="2"/>
      <c r="J366" s="2"/>
      <c r="K366" s="2"/>
      <c r="L366" s="103"/>
      <c r="M366" s="103"/>
      <c r="N366" s="103"/>
      <c r="O366" s="103"/>
      <c r="P366" s="103"/>
      <c r="Q366" s="103"/>
      <c r="R366" s="103"/>
      <c r="S366" s="103"/>
      <c r="T366" s="103"/>
      <c r="U366" s="103"/>
      <c r="V366" s="103"/>
      <c r="W366" s="103"/>
      <c r="X366" s="103"/>
      <c r="Y366" s="103"/>
      <c r="Z366" s="104"/>
      <c r="AA366" s="103"/>
      <c r="AB366" s="103"/>
      <c r="AC366" s="103"/>
      <c r="AD366" s="103"/>
      <c r="AE366" s="103"/>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s="4" customFormat="1" x14ac:dyDescent="0.2">
      <c r="A367" s="2"/>
      <c r="B367" s="2"/>
      <c r="C367" s="2"/>
      <c r="D367" s="2"/>
      <c r="E367" s="2"/>
      <c r="F367" s="2"/>
      <c r="G367" s="2"/>
      <c r="H367" s="2"/>
      <c r="I367" s="2"/>
      <c r="J367" s="2"/>
      <c r="K367" s="2"/>
      <c r="L367" s="103"/>
      <c r="M367" s="103"/>
      <c r="N367" s="103"/>
      <c r="O367" s="103"/>
      <c r="P367" s="103"/>
      <c r="Q367" s="103"/>
      <c r="R367" s="103"/>
      <c r="S367" s="103"/>
      <c r="T367" s="103"/>
      <c r="U367" s="103"/>
      <c r="V367" s="103"/>
      <c r="W367" s="103"/>
      <c r="X367" s="103"/>
      <c r="Y367" s="103"/>
      <c r="Z367" s="104"/>
      <c r="AA367" s="103"/>
      <c r="AB367" s="103"/>
      <c r="AC367" s="103"/>
      <c r="AD367" s="103"/>
      <c r="AE367" s="103"/>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s="4" customFormat="1" x14ac:dyDescent="0.2">
      <c r="A368" s="2"/>
      <c r="B368" s="2"/>
      <c r="C368" s="2"/>
      <c r="D368" s="2"/>
      <c r="E368" s="2"/>
      <c r="F368" s="2"/>
      <c r="G368" s="2"/>
      <c r="H368" s="2"/>
      <c r="I368" s="2"/>
      <c r="J368" s="2"/>
      <c r="K368" s="2"/>
      <c r="L368" s="103"/>
      <c r="M368" s="103"/>
      <c r="N368" s="103"/>
      <c r="O368" s="103"/>
      <c r="P368" s="103"/>
      <c r="Q368" s="103"/>
      <c r="R368" s="103"/>
      <c r="S368" s="103"/>
      <c r="T368" s="103"/>
      <c r="U368" s="103"/>
      <c r="V368" s="103"/>
      <c r="W368" s="103"/>
      <c r="X368" s="103"/>
      <c r="Y368" s="103"/>
      <c r="Z368" s="103"/>
      <c r="AA368" s="103"/>
      <c r="AB368" s="103"/>
      <c r="AC368" s="103"/>
      <c r="AD368" s="103"/>
      <c r="AE368" s="103"/>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s="4" customFormat="1" x14ac:dyDescent="0.2">
      <c r="A369" s="2"/>
      <c r="B369" s="2"/>
      <c r="C369" s="2"/>
      <c r="D369" s="2"/>
      <c r="E369" s="2"/>
      <c r="F369" s="2"/>
      <c r="G369" s="2"/>
      <c r="H369" s="2"/>
      <c r="I369" s="2"/>
      <c r="J369" s="2"/>
      <c r="K369" s="2"/>
      <c r="L369" s="103"/>
      <c r="M369" s="103"/>
      <c r="N369" s="103"/>
      <c r="O369" s="103"/>
      <c r="P369" s="103"/>
      <c r="Q369" s="103"/>
      <c r="R369" s="103"/>
      <c r="S369" s="103"/>
      <c r="T369" s="103"/>
      <c r="U369" s="103"/>
      <c r="V369" s="103"/>
      <c r="W369" s="103"/>
      <c r="X369" s="103"/>
      <c r="Y369" s="103"/>
      <c r="Z369" s="103"/>
      <c r="AA369" s="103"/>
      <c r="AB369" s="103"/>
      <c r="AC369" s="103"/>
      <c r="AD369" s="103"/>
      <c r="AE369" s="103"/>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s="4" customFormat="1" x14ac:dyDescent="0.2">
      <c r="A370" s="2"/>
      <c r="B370" s="2"/>
      <c r="C370" s="2"/>
      <c r="D370" s="2"/>
      <c r="E370" s="2"/>
      <c r="F370" s="2"/>
      <c r="G370" s="2"/>
      <c r="H370" s="2"/>
      <c r="I370" s="2"/>
      <c r="J370" s="2"/>
      <c r="K370" s="2"/>
      <c r="L370" s="103"/>
      <c r="M370" s="103"/>
      <c r="N370" s="103"/>
      <c r="O370" s="103"/>
      <c r="P370" s="103"/>
      <c r="Q370" s="103"/>
      <c r="R370" s="103"/>
      <c r="S370" s="103"/>
      <c r="T370" s="103"/>
      <c r="U370" s="103"/>
      <c r="V370" s="103"/>
      <c r="W370" s="103"/>
      <c r="X370" s="103"/>
      <c r="Y370" s="103"/>
      <c r="Z370" s="103"/>
      <c r="AA370" s="103"/>
      <c r="AB370" s="103"/>
      <c r="AC370" s="103"/>
      <c r="AD370" s="103"/>
      <c r="AE370" s="103"/>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s="4" customFormat="1" x14ac:dyDescent="0.2">
      <c r="A371" s="2"/>
      <c r="B371" s="2"/>
      <c r="C371" s="2"/>
      <c r="D371" s="2"/>
      <c r="E371" s="2"/>
      <c r="F371" s="2"/>
      <c r="G371" s="2"/>
      <c r="H371" s="2"/>
      <c r="I371" s="2"/>
      <c r="J371" s="2"/>
      <c r="K371" s="2"/>
      <c r="L371" s="103"/>
      <c r="M371" s="103"/>
      <c r="N371" s="103"/>
      <c r="O371" s="103"/>
      <c r="P371" s="103"/>
      <c r="Q371" s="103"/>
      <c r="R371" s="103"/>
      <c r="S371" s="103"/>
      <c r="T371" s="103"/>
      <c r="U371" s="103"/>
      <c r="V371" s="103"/>
      <c r="W371" s="103"/>
      <c r="X371" s="103"/>
      <c r="Y371" s="103"/>
      <c r="Z371" s="103"/>
      <c r="AA371" s="103"/>
      <c r="AB371" s="103"/>
      <c r="AC371" s="103"/>
      <c r="AD371" s="103"/>
      <c r="AE371" s="103"/>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s="4" customFormat="1" x14ac:dyDescent="0.2">
      <c r="A372" s="2"/>
      <c r="B372" s="2"/>
      <c r="C372" s="2"/>
      <c r="D372" s="2"/>
      <c r="E372" s="2"/>
      <c r="F372" s="2"/>
      <c r="G372" s="2"/>
      <c r="H372" s="2"/>
      <c r="I372" s="2"/>
      <c r="J372" s="2"/>
      <c r="K372" s="2"/>
      <c r="L372" s="103"/>
      <c r="M372" s="103"/>
      <c r="N372" s="103"/>
      <c r="O372" s="103"/>
      <c r="P372" s="103"/>
      <c r="Q372" s="103"/>
      <c r="R372" s="103"/>
      <c r="S372" s="103"/>
      <c r="T372" s="103"/>
      <c r="U372" s="103"/>
      <c r="V372" s="103"/>
      <c r="W372" s="103"/>
      <c r="X372" s="103"/>
      <c r="Y372" s="103"/>
      <c r="Z372" s="103"/>
      <c r="AA372" s="103"/>
      <c r="AB372" s="103"/>
      <c r="AC372" s="103"/>
      <c r="AD372" s="103"/>
      <c r="AE372" s="103"/>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sheetData>
  <phoneticPr fontId="4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A45"/>
  <sheetViews>
    <sheetView zoomScaleNormal="100" workbookViewId="0">
      <selection activeCell="F55" sqref="F55"/>
    </sheetView>
  </sheetViews>
  <sheetFormatPr defaultColWidth="11.42578125" defaultRowHeight="12.75" x14ac:dyDescent="0.2"/>
  <cols>
    <col min="1" max="1" width="75.28515625" customWidth="1"/>
    <col min="9" max="9" width="11.5703125" bestFit="1" customWidth="1"/>
    <col min="16" max="16" width="11.5703125" bestFit="1" customWidth="1"/>
    <col min="17" max="17" width="11.28515625" bestFit="1" customWidth="1"/>
  </cols>
  <sheetData>
    <row r="4" spans="1:27" x14ac:dyDescent="0.2">
      <c r="A4" s="589" t="s">
        <v>181</v>
      </c>
      <c r="B4" s="319"/>
      <c r="C4" s="319"/>
      <c r="D4" s="319"/>
      <c r="E4" s="319"/>
      <c r="F4" s="319"/>
      <c r="G4" s="319"/>
      <c r="H4" s="319"/>
      <c r="I4" s="319"/>
      <c r="J4" s="319"/>
      <c r="K4" s="319"/>
      <c r="L4" s="319"/>
      <c r="M4" s="319"/>
      <c r="N4" s="319"/>
      <c r="O4" s="319"/>
      <c r="P4" s="320"/>
      <c r="Q4" s="321"/>
      <c r="R4" s="321"/>
      <c r="S4" s="321"/>
      <c r="T4" s="321"/>
      <c r="U4" s="321"/>
      <c r="V4" s="321"/>
      <c r="W4" s="322"/>
      <c r="X4" s="322"/>
      <c r="Y4" s="321"/>
    </row>
    <row r="5" spans="1:27" x14ac:dyDescent="0.2">
      <c r="A5" s="323"/>
      <c r="B5" s="316">
        <v>1999</v>
      </c>
      <c r="C5" s="316">
        <v>2000</v>
      </c>
      <c r="D5" s="316">
        <v>2001</v>
      </c>
      <c r="E5" s="316">
        <v>2002</v>
      </c>
      <c r="F5" s="316">
        <v>2003</v>
      </c>
      <c r="G5" s="316">
        <v>2004</v>
      </c>
      <c r="H5" s="315">
        <v>2005</v>
      </c>
      <c r="I5" s="316">
        <v>2006</v>
      </c>
      <c r="J5" s="316">
        <v>2007</v>
      </c>
      <c r="K5" s="316">
        <v>2008</v>
      </c>
      <c r="L5" s="316">
        <v>2009</v>
      </c>
      <c r="M5" s="316">
        <v>2010</v>
      </c>
      <c r="N5" s="314">
        <v>2011</v>
      </c>
      <c r="O5" s="314">
        <v>2012</v>
      </c>
      <c r="P5" s="314">
        <v>2013</v>
      </c>
      <c r="Q5" s="314">
        <v>2014</v>
      </c>
      <c r="R5" s="313"/>
      <c r="S5" s="313"/>
      <c r="T5" s="313"/>
      <c r="U5" s="394"/>
      <c r="V5" s="313"/>
      <c r="W5" s="313"/>
      <c r="X5" s="313"/>
      <c r="Y5" s="313"/>
      <c r="Z5" s="313"/>
      <c r="AA5" s="395"/>
    </row>
    <row r="6" spans="1:27" x14ac:dyDescent="0.2">
      <c r="A6" s="590" t="s">
        <v>77</v>
      </c>
      <c r="B6" s="94"/>
      <c r="C6" s="312"/>
      <c r="D6" s="312"/>
      <c r="E6" s="312"/>
      <c r="F6" s="312"/>
      <c r="G6" s="312"/>
      <c r="H6" s="312"/>
      <c r="I6" s="312"/>
      <c r="J6" s="311"/>
      <c r="K6" s="311"/>
      <c r="L6" s="280"/>
      <c r="M6" s="280"/>
      <c r="N6" s="280"/>
      <c r="O6" s="280"/>
      <c r="P6" s="280"/>
      <c r="Q6" s="307"/>
      <c r="R6" s="307"/>
      <c r="S6" s="307"/>
      <c r="T6" s="307"/>
      <c r="U6" s="307"/>
      <c r="V6" s="307"/>
      <c r="W6" s="390"/>
      <c r="X6" s="390"/>
      <c r="Y6" s="391"/>
      <c r="Z6" s="391"/>
      <c r="AA6" s="391"/>
    </row>
    <row r="7" spans="1:27" x14ac:dyDescent="0.2">
      <c r="A7" s="591" t="s">
        <v>182</v>
      </c>
      <c r="B7" s="90">
        <v>331</v>
      </c>
      <c r="C7" s="312">
        <v>282</v>
      </c>
      <c r="D7" s="312">
        <v>303</v>
      </c>
      <c r="E7" s="312">
        <v>300</v>
      </c>
      <c r="F7" s="312">
        <v>596</v>
      </c>
      <c r="G7" s="312">
        <v>611</v>
      </c>
      <c r="H7" s="312">
        <v>532</v>
      </c>
      <c r="I7" s="312">
        <v>547</v>
      </c>
      <c r="J7" s="312">
        <v>593</v>
      </c>
      <c r="K7" s="312">
        <v>605</v>
      </c>
      <c r="L7" s="312">
        <v>524</v>
      </c>
      <c r="M7" s="312">
        <v>568</v>
      </c>
      <c r="N7" s="312">
        <v>548</v>
      </c>
      <c r="O7" s="312">
        <v>594</v>
      </c>
      <c r="P7" s="312">
        <v>659</v>
      </c>
      <c r="Q7" s="312">
        <v>624.01195219123508</v>
      </c>
      <c r="R7" s="307"/>
      <c r="S7" s="307"/>
      <c r="T7" s="307"/>
      <c r="U7" s="307"/>
      <c r="V7" s="307"/>
      <c r="W7" s="307"/>
      <c r="X7" s="307"/>
      <c r="Y7" s="307"/>
      <c r="Z7" s="307"/>
      <c r="AA7" s="307"/>
    </row>
    <row r="8" spans="1:27" ht="15" x14ac:dyDescent="0.2">
      <c r="A8" s="591" t="s">
        <v>183</v>
      </c>
      <c r="B8" s="90">
        <v>4258</v>
      </c>
      <c r="C8" s="312">
        <v>4344</v>
      </c>
      <c r="D8" s="312">
        <v>4719</v>
      </c>
      <c r="E8" s="312">
        <v>4925</v>
      </c>
      <c r="F8" s="312">
        <v>5155</v>
      </c>
      <c r="G8" s="312">
        <v>4480</v>
      </c>
      <c r="H8" s="312">
        <v>4744</v>
      </c>
      <c r="I8" s="312">
        <v>5301</v>
      </c>
      <c r="J8" s="312">
        <v>5908</v>
      </c>
      <c r="K8" s="312">
        <v>6390</v>
      </c>
      <c r="L8" s="312">
        <v>6269</v>
      </c>
      <c r="M8" s="312" t="s">
        <v>2</v>
      </c>
      <c r="N8" s="312" t="s">
        <v>2</v>
      </c>
      <c r="O8" s="312" t="s">
        <v>2</v>
      </c>
      <c r="P8" s="312" t="s">
        <v>2</v>
      </c>
      <c r="Q8" s="312" t="s">
        <v>2</v>
      </c>
      <c r="R8" s="307"/>
      <c r="S8" s="307"/>
      <c r="T8" s="307"/>
      <c r="U8" s="307"/>
      <c r="V8" s="307"/>
      <c r="W8" s="307"/>
      <c r="X8" s="307"/>
      <c r="Y8" s="307"/>
      <c r="Z8" s="307"/>
      <c r="AA8" s="307"/>
    </row>
    <row r="9" spans="1:27" ht="15" x14ac:dyDescent="0.2">
      <c r="A9" s="591" t="s">
        <v>184</v>
      </c>
      <c r="B9" s="309" t="s">
        <v>78</v>
      </c>
      <c r="C9" s="317">
        <v>3</v>
      </c>
      <c r="D9" s="317">
        <v>3.4</v>
      </c>
      <c r="E9" s="317">
        <v>3.7</v>
      </c>
      <c r="F9" s="317">
        <v>4</v>
      </c>
      <c r="G9" s="317">
        <v>4.3</v>
      </c>
      <c r="H9" s="317">
        <v>4.7</v>
      </c>
      <c r="I9" s="317">
        <v>5.0999999999999996</v>
      </c>
      <c r="J9" s="317">
        <v>5.5</v>
      </c>
      <c r="K9" s="317">
        <v>5.9</v>
      </c>
      <c r="L9" s="317">
        <v>6.5</v>
      </c>
      <c r="M9" s="317">
        <v>6.8</v>
      </c>
      <c r="N9" s="242">
        <v>7.2</v>
      </c>
      <c r="O9" s="242">
        <v>7.8</v>
      </c>
      <c r="P9" s="242">
        <v>8.1999999999999993</v>
      </c>
      <c r="Q9" s="532">
        <v>8.6858788605577697</v>
      </c>
      <c r="R9" s="317"/>
      <c r="S9" s="317"/>
      <c r="T9" s="317"/>
      <c r="U9" s="317"/>
      <c r="V9" s="317"/>
      <c r="W9" s="317"/>
      <c r="X9" s="317"/>
      <c r="Y9" s="317"/>
      <c r="Z9" s="317"/>
      <c r="AA9" s="392"/>
    </row>
    <row r="10" spans="1:27" x14ac:dyDescent="0.2">
      <c r="A10" s="324"/>
      <c r="B10" s="313"/>
      <c r="C10" s="335"/>
      <c r="D10" s="335"/>
      <c r="E10" s="335"/>
      <c r="F10" s="335"/>
      <c r="G10" s="335"/>
      <c r="H10" s="335"/>
      <c r="I10" s="335"/>
      <c r="J10" s="308"/>
      <c r="K10" s="308"/>
      <c r="L10" s="308"/>
      <c r="M10" s="308"/>
      <c r="N10" s="242"/>
      <c r="O10" s="242"/>
      <c r="P10" s="242"/>
      <c r="Q10" s="242"/>
      <c r="R10" s="335"/>
      <c r="S10" s="335"/>
      <c r="T10" s="335"/>
      <c r="U10" s="335"/>
      <c r="V10" s="335"/>
      <c r="W10" s="308"/>
      <c r="X10" s="308"/>
      <c r="Y10" s="308"/>
      <c r="Z10" s="308"/>
      <c r="AA10" s="392"/>
    </row>
    <row r="11" spans="1:27" x14ac:dyDescent="0.2">
      <c r="A11" s="592" t="s">
        <v>79</v>
      </c>
      <c r="B11" s="313"/>
      <c r="C11" s="335"/>
      <c r="D11" s="335"/>
      <c r="E11" s="335"/>
      <c r="F11" s="335"/>
      <c r="G11" s="335"/>
      <c r="H11" s="335"/>
      <c r="I11" s="335"/>
      <c r="J11" s="308"/>
      <c r="K11" s="308"/>
      <c r="L11" s="308"/>
      <c r="M11" s="280"/>
      <c r="N11" s="280"/>
      <c r="O11" s="280"/>
      <c r="P11" s="280"/>
      <c r="Q11" s="280"/>
      <c r="R11" s="335"/>
      <c r="S11" s="335"/>
      <c r="T11" s="335"/>
      <c r="U11" s="335"/>
      <c r="V11" s="335"/>
      <c r="W11" s="308"/>
      <c r="X11" s="308"/>
      <c r="Y11" s="308"/>
      <c r="Z11" s="391"/>
      <c r="AA11" s="391"/>
    </row>
    <row r="12" spans="1:27" x14ac:dyDescent="0.2">
      <c r="A12" s="593" t="s">
        <v>185</v>
      </c>
      <c r="B12" s="312" t="s">
        <v>0</v>
      </c>
      <c r="C12" s="312" t="s">
        <v>0</v>
      </c>
      <c r="D12" s="312" t="s">
        <v>0</v>
      </c>
      <c r="E12" s="312" t="s">
        <v>0</v>
      </c>
      <c r="F12" s="312" t="s">
        <v>0</v>
      </c>
      <c r="G12" s="312" t="s">
        <v>0</v>
      </c>
      <c r="H12" s="312" t="s">
        <v>0</v>
      </c>
      <c r="I12" s="312" t="s">
        <v>0</v>
      </c>
      <c r="J12" s="312" t="s">
        <v>0</v>
      </c>
      <c r="K12" s="312" t="s">
        <v>0</v>
      </c>
      <c r="L12" s="312" t="s">
        <v>0</v>
      </c>
      <c r="M12" s="306">
        <v>1151</v>
      </c>
      <c r="N12" s="305">
        <v>1138</v>
      </c>
      <c r="O12" s="526">
        <v>1274</v>
      </c>
      <c r="P12" s="526">
        <v>1406</v>
      </c>
      <c r="Q12" s="526">
        <v>1367</v>
      </c>
      <c r="R12" s="307"/>
      <c r="S12" s="307"/>
      <c r="T12" s="307"/>
      <c r="U12" s="307"/>
      <c r="V12" s="307"/>
      <c r="W12" s="307"/>
      <c r="X12" s="307"/>
      <c r="Y12" s="307"/>
      <c r="Z12" s="306"/>
      <c r="AA12" s="393"/>
    </row>
    <row r="13" spans="1:27" ht="15" x14ac:dyDescent="0.2">
      <c r="A13" s="594" t="s">
        <v>186</v>
      </c>
      <c r="B13" s="304" t="s">
        <v>0</v>
      </c>
      <c r="C13" s="304" t="s">
        <v>0</v>
      </c>
      <c r="D13" s="304" t="s">
        <v>0</v>
      </c>
      <c r="E13" s="304" t="s">
        <v>0</v>
      </c>
      <c r="F13" s="304" t="s">
        <v>0</v>
      </c>
      <c r="G13" s="304" t="s">
        <v>0</v>
      </c>
      <c r="H13" s="304" t="s">
        <v>0</v>
      </c>
      <c r="I13" s="304" t="s">
        <v>0</v>
      </c>
      <c r="J13" s="304">
        <v>199</v>
      </c>
      <c r="K13" s="304">
        <v>272</v>
      </c>
      <c r="L13" s="304">
        <v>158</v>
      </c>
      <c r="M13" s="304">
        <v>288</v>
      </c>
      <c r="N13" s="318">
        <v>288</v>
      </c>
      <c r="O13" s="318">
        <v>549</v>
      </c>
      <c r="P13" s="318">
        <v>595</v>
      </c>
      <c r="Q13" s="318">
        <v>592</v>
      </c>
      <c r="R13" s="307"/>
      <c r="S13" s="307"/>
      <c r="T13" s="307"/>
      <c r="U13" s="307"/>
      <c r="V13" s="307"/>
      <c r="W13" s="307"/>
      <c r="X13" s="307"/>
      <c r="Y13" s="307"/>
      <c r="Z13" s="307"/>
      <c r="AA13" s="96"/>
    </row>
    <row r="14" spans="1:27" ht="15" x14ac:dyDescent="0.2">
      <c r="A14" s="595" t="s">
        <v>187</v>
      </c>
      <c r="B14" s="325"/>
      <c r="C14" s="325"/>
      <c r="D14" s="325"/>
      <c r="E14" s="325"/>
      <c r="F14" s="325"/>
      <c r="G14" s="325"/>
      <c r="H14" s="325"/>
      <c r="I14" s="325"/>
      <c r="J14" s="325"/>
      <c r="K14" s="325"/>
      <c r="L14" s="325"/>
      <c r="M14" s="325"/>
      <c r="N14" s="325"/>
      <c r="O14" s="325"/>
      <c r="P14" s="320"/>
      <c r="Q14" s="321"/>
      <c r="R14" s="321"/>
      <c r="S14" s="321"/>
      <c r="T14" s="321"/>
      <c r="U14" s="321"/>
      <c r="V14" s="321"/>
      <c r="W14" s="322"/>
      <c r="X14" s="322"/>
      <c r="Y14" s="321"/>
    </row>
    <row r="15" spans="1:27" ht="15" x14ac:dyDescent="0.2">
      <c r="A15" s="596" t="s">
        <v>188</v>
      </c>
      <c r="B15" s="325"/>
      <c r="C15" s="325"/>
      <c r="D15" s="325"/>
      <c r="E15" s="325"/>
      <c r="F15" s="325"/>
      <c r="G15" s="325"/>
      <c r="H15" s="325"/>
      <c r="I15" s="325"/>
      <c r="J15" s="325"/>
      <c r="K15" s="325"/>
      <c r="L15" s="325"/>
      <c r="M15" s="325"/>
      <c r="N15" s="325"/>
      <c r="O15" s="325"/>
      <c r="P15" s="320"/>
      <c r="Q15" s="321"/>
      <c r="R15" s="321"/>
      <c r="S15" s="321"/>
      <c r="T15" s="321"/>
      <c r="U15" s="321"/>
      <c r="V15" s="321"/>
      <c r="W15" s="322"/>
      <c r="X15" s="322"/>
      <c r="Y15" s="321"/>
    </row>
    <row r="16" spans="1:27" ht="15" x14ac:dyDescent="0.2">
      <c r="A16" s="597" t="s">
        <v>189</v>
      </c>
      <c r="B16" s="326"/>
      <c r="C16" s="326"/>
      <c r="D16" s="326"/>
      <c r="E16" s="326"/>
      <c r="F16" s="326"/>
      <c r="G16" s="326"/>
      <c r="H16" s="326"/>
      <c r="I16" s="326"/>
      <c r="J16" s="326"/>
      <c r="K16" s="326"/>
      <c r="L16" s="326"/>
      <c r="M16" s="326"/>
      <c r="N16" s="326"/>
      <c r="O16" s="326"/>
      <c r="P16" s="320"/>
      <c r="Q16" s="321"/>
      <c r="R16" s="321"/>
      <c r="S16" s="321"/>
      <c r="T16" s="321"/>
      <c r="U16" s="321"/>
      <c r="V16" s="321"/>
      <c r="W16" s="322"/>
      <c r="X16" s="322"/>
      <c r="Y16" s="321"/>
    </row>
    <row r="19" spans="1:27" x14ac:dyDescent="0.2">
      <c r="A19" s="589" t="s">
        <v>190</v>
      </c>
      <c r="B19" s="319"/>
      <c r="C19" s="319"/>
      <c r="D19" s="319"/>
      <c r="E19" s="319"/>
      <c r="F19" s="319"/>
      <c r="G19" s="319"/>
      <c r="H19" s="319"/>
      <c r="I19" s="319"/>
      <c r="J19" s="319"/>
      <c r="K19" s="319"/>
      <c r="L19" s="319"/>
      <c r="M19" s="319"/>
      <c r="N19" s="319"/>
      <c r="O19" s="319"/>
      <c r="P19" s="320"/>
      <c r="Q19" s="321"/>
      <c r="R19" s="321"/>
      <c r="S19" s="321"/>
      <c r="T19" s="321"/>
      <c r="U19" s="321"/>
      <c r="V19" s="321"/>
      <c r="W19" s="322"/>
      <c r="X19" s="322"/>
      <c r="Y19" s="321"/>
      <c r="Z19" s="210"/>
      <c r="AA19" s="210"/>
    </row>
    <row r="20" spans="1:27" x14ac:dyDescent="0.2">
      <c r="A20" s="323"/>
      <c r="B20" s="316">
        <v>1997</v>
      </c>
      <c r="C20" s="316">
        <v>1998</v>
      </c>
      <c r="D20" s="316">
        <v>1999</v>
      </c>
      <c r="E20" s="316">
        <v>2000</v>
      </c>
      <c r="F20" s="316">
        <v>2001</v>
      </c>
      <c r="G20" s="316">
        <v>2002</v>
      </c>
      <c r="H20" s="316">
        <v>2003</v>
      </c>
      <c r="I20" s="316">
        <v>2004</v>
      </c>
      <c r="J20" s="315">
        <v>2005</v>
      </c>
      <c r="K20" s="316">
        <v>2006</v>
      </c>
      <c r="L20" s="316">
        <v>2007</v>
      </c>
      <c r="M20" s="316">
        <v>2008</v>
      </c>
      <c r="N20" s="316">
        <v>2009</v>
      </c>
      <c r="O20" s="316">
        <v>2010</v>
      </c>
      <c r="P20" s="334">
        <v>2011</v>
      </c>
      <c r="Q20" s="334">
        <v>2012</v>
      </c>
      <c r="R20" s="334">
        <v>2013</v>
      </c>
      <c r="S20" s="334">
        <v>2014</v>
      </c>
      <c r="T20" s="313"/>
      <c r="U20" s="394"/>
      <c r="V20" s="313"/>
      <c r="W20" s="313"/>
      <c r="X20" s="313"/>
      <c r="Y20" s="313"/>
      <c r="Z20" s="313"/>
      <c r="AA20" s="397"/>
    </row>
    <row r="21" spans="1:27" x14ac:dyDescent="0.2">
      <c r="A21" s="590" t="s">
        <v>77</v>
      </c>
      <c r="B21" s="333"/>
      <c r="C21" s="333"/>
      <c r="D21" s="332" t="s">
        <v>80</v>
      </c>
      <c r="E21" s="331">
        <v>175.1</v>
      </c>
      <c r="F21" s="331">
        <v>211.4</v>
      </c>
      <c r="G21" s="331">
        <v>212.5</v>
      </c>
      <c r="H21" s="331">
        <v>248.7</v>
      </c>
      <c r="I21" s="331">
        <v>195.7</v>
      </c>
      <c r="J21" s="331">
        <v>200.8</v>
      </c>
      <c r="K21" s="331">
        <v>224.8</v>
      </c>
      <c r="L21" s="331">
        <v>254.5</v>
      </c>
      <c r="M21" s="331">
        <v>246.6</v>
      </c>
      <c r="N21" s="331">
        <v>213.1</v>
      </c>
      <c r="O21" s="331">
        <v>196.5</v>
      </c>
      <c r="P21" s="331">
        <v>221.4</v>
      </c>
      <c r="Q21" s="527">
        <v>247.8</v>
      </c>
      <c r="R21" s="527">
        <v>253.53606895680002</v>
      </c>
      <c r="S21" s="533">
        <v>262.7637916234263</v>
      </c>
      <c r="T21" s="335"/>
      <c r="U21" s="335"/>
      <c r="V21" s="335"/>
      <c r="W21" s="335"/>
      <c r="X21" s="335"/>
      <c r="Y21" s="335"/>
      <c r="Z21" s="335"/>
      <c r="AA21" s="335"/>
    </row>
    <row r="22" spans="1:27" ht="15" x14ac:dyDescent="0.2">
      <c r="A22" s="591" t="s">
        <v>182</v>
      </c>
      <c r="B22" s="303" t="s">
        <v>0</v>
      </c>
      <c r="C22" s="303" t="s">
        <v>0</v>
      </c>
      <c r="D22" s="336">
        <v>127</v>
      </c>
      <c r="E22" s="302">
        <v>123</v>
      </c>
      <c r="F22" s="302">
        <v>151.19999999999999</v>
      </c>
      <c r="G22" s="302">
        <v>149.5</v>
      </c>
      <c r="H22" s="302">
        <v>187.8</v>
      </c>
      <c r="I22" s="302">
        <v>129.4</v>
      </c>
      <c r="J22" s="302">
        <v>135.5</v>
      </c>
      <c r="K22" s="302">
        <v>155.30000000000001</v>
      </c>
      <c r="L22" s="302">
        <v>176.8</v>
      </c>
      <c r="M22" s="302" t="s">
        <v>81</v>
      </c>
      <c r="N22" s="302">
        <v>124.1</v>
      </c>
      <c r="O22" s="302">
        <v>107.2</v>
      </c>
      <c r="P22" s="302">
        <v>119.1</v>
      </c>
      <c r="Q22" s="528">
        <v>138.6</v>
      </c>
      <c r="R22" s="528">
        <v>136.03406781963201</v>
      </c>
      <c r="S22" s="534">
        <v>140.85850314989244</v>
      </c>
      <c r="T22" s="317"/>
      <c r="U22" s="317"/>
      <c r="V22" s="317"/>
      <c r="W22" s="317"/>
      <c r="X22" s="317"/>
      <c r="Y22" s="317"/>
      <c r="Z22" s="317"/>
      <c r="AA22" s="317"/>
    </row>
    <row r="23" spans="1:27" ht="15" x14ac:dyDescent="0.2">
      <c r="A23" s="591" t="s">
        <v>191</v>
      </c>
      <c r="B23" s="303" t="s">
        <v>0</v>
      </c>
      <c r="C23" s="303" t="s">
        <v>0</v>
      </c>
      <c r="D23" s="336">
        <v>18</v>
      </c>
      <c r="E23" s="302">
        <v>16.899999999999999</v>
      </c>
      <c r="F23" s="302">
        <v>16.100000000000001</v>
      </c>
      <c r="G23" s="302">
        <v>16.2</v>
      </c>
      <c r="H23" s="302">
        <v>12.6</v>
      </c>
      <c r="I23" s="302">
        <v>5.2</v>
      </c>
      <c r="J23" s="302">
        <v>5.7</v>
      </c>
      <c r="K23" s="302">
        <v>6.7</v>
      </c>
      <c r="L23" s="302">
        <v>7.6</v>
      </c>
      <c r="M23" s="302">
        <v>7.3</v>
      </c>
      <c r="N23" s="302">
        <v>6.1</v>
      </c>
      <c r="O23" s="302" t="s">
        <v>2</v>
      </c>
      <c r="P23" s="302" t="s">
        <v>2</v>
      </c>
      <c r="Q23" s="529" t="s">
        <v>2</v>
      </c>
      <c r="R23" s="528" t="s">
        <v>2</v>
      </c>
      <c r="S23" s="317"/>
      <c r="T23" s="317"/>
      <c r="U23" s="317"/>
      <c r="V23" s="317"/>
      <c r="W23" s="317"/>
      <c r="X23" s="317"/>
      <c r="Y23" s="317"/>
      <c r="Z23" s="317"/>
      <c r="AA23" s="317"/>
    </row>
    <row r="24" spans="1:27" ht="15" x14ac:dyDescent="0.2">
      <c r="A24" s="591" t="s">
        <v>192</v>
      </c>
      <c r="B24" s="303" t="s">
        <v>0</v>
      </c>
      <c r="C24" s="303" t="s">
        <v>0</v>
      </c>
      <c r="D24" s="301" t="s">
        <v>82</v>
      </c>
      <c r="E24" s="302">
        <v>35.1</v>
      </c>
      <c r="F24" s="302">
        <v>44.1</v>
      </c>
      <c r="G24" s="302">
        <v>46.8</v>
      </c>
      <c r="H24" s="302">
        <v>48.3</v>
      </c>
      <c r="I24" s="302">
        <v>61.1</v>
      </c>
      <c r="J24" s="302">
        <v>59.6</v>
      </c>
      <c r="K24" s="302">
        <v>62.8</v>
      </c>
      <c r="L24" s="302">
        <v>70.099999999999994</v>
      </c>
      <c r="M24" s="302">
        <v>73.400000000000006</v>
      </c>
      <c r="N24" s="302">
        <v>82.9</v>
      </c>
      <c r="O24" s="302">
        <v>89.3</v>
      </c>
      <c r="P24" s="302">
        <v>102.3</v>
      </c>
      <c r="Q24" s="528">
        <v>109.2</v>
      </c>
      <c r="R24" s="528">
        <v>117.50200113716799</v>
      </c>
      <c r="S24" s="534">
        <v>121.90548767672112</v>
      </c>
      <c r="T24" s="317"/>
      <c r="U24" s="317"/>
      <c r="V24" s="317"/>
      <c r="W24" s="317"/>
      <c r="X24" s="317"/>
      <c r="Y24" s="317"/>
      <c r="Z24" s="317"/>
      <c r="AA24" s="317"/>
    </row>
    <row r="25" spans="1:27" x14ac:dyDescent="0.2">
      <c r="A25" s="324"/>
      <c r="B25" s="295"/>
      <c r="C25" s="295"/>
      <c r="D25" s="333"/>
      <c r="E25" s="335"/>
      <c r="F25" s="335"/>
      <c r="G25" s="335"/>
      <c r="H25" s="335"/>
      <c r="I25" s="335"/>
      <c r="J25" s="335"/>
      <c r="K25" s="335"/>
      <c r="L25" s="308"/>
      <c r="M25" s="308"/>
      <c r="N25" s="308"/>
      <c r="O25" s="308"/>
      <c r="P25" s="333"/>
      <c r="Q25" s="530"/>
      <c r="R25" s="530"/>
      <c r="S25" s="335"/>
      <c r="T25" s="335"/>
      <c r="U25" s="335"/>
      <c r="V25" s="335"/>
      <c r="W25" s="308"/>
      <c r="X25" s="308"/>
      <c r="Y25" s="308"/>
      <c r="Z25" s="308"/>
      <c r="AA25" s="396"/>
    </row>
    <row r="26" spans="1:27" x14ac:dyDescent="0.2">
      <c r="A26" s="592" t="s">
        <v>79</v>
      </c>
      <c r="B26" s="300" t="s">
        <v>0</v>
      </c>
      <c r="C26" s="303" t="s">
        <v>0</v>
      </c>
      <c r="D26" s="299">
        <v>147.19999999999999</v>
      </c>
      <c r="E26" s="331">
        <v>144</v>
      </c>
      <c r="F26" s="331">
        <v>172.1</v>
      </c>
      <c r="G26" s="331">
        <v>169.2</v>
      </c>
      <c r="H26" s="331">
        <v>206.8</v>
      </c>
      <c r="I26" s="331">
        <v>152.30000000000001</v>
      </c>
      <c r="J26" s="331">
        <v>160.80000000000001</v>
      </c>
      <c r="K26" s="331">
        <v>185.2</v>
      </c>
      <c r="L26" s="331">
        <v>226.1</v>
      </c>
      <c r="M26" s="331">
        <v>224.9</v>
      </c>
      <c r="N26" s="331">
        <v>186.6</v>
      </c>
      <c r="O26" s="331">
        <v>176.4</v>
      </c>
      <c r="P26" s="331">
        <v>183.4</v>
      </c>
      <c r="Q26" s="527">
        <v>201.91943680372188</v>
      </c>
      <c r="R26" s="527">
        <v>188.26946651783538</v>
      </c>
      <c r="S26" s="527">
        <v>198.0207167998239</v>
      </c>
      <c r="T26" s="335"/>
      <c r="U26" s="335"/>
      <c r="V26" s="335"/>
      <c r="W26" s="335"/>
      <c r="X26" s="335"/>
      <c r="Y26" s="335"/>
      <c r="Z26" s="335"/>
      <c r="AA26" s="335"/>
    </row>
    <row r="27" spans="1:27" ht="15" x14ac:dyDescent="0.2">
      <c r="A27" s="593" t="s">
        <v>182</v>
      </c>
      <c r="B27" s="303" t="s">
        <v>0</v>
      </c>
      <c r="C27" s="303" t="s">
        <v>0</v>
      </c>
      <c r="D27" s="303">
        <v>127.3</v>
      </c>
      <c r="E27" s="302">
        <v>123.2</v>
      </c>
      <c r="F27" s="302">
        <v>150.69999999999999</v>
      </c>
      <c r="G27" s="302">
        <v>149.5</v>
      </c>
      <c r="H27" s="302">
        <v>187.7</v>
      </c>
      <c r="I27" s="302">
        <v>128.9</v>
      </c>
      <c r="J27" s="302">
        <v>135.5</v>
      </c>
      <c r="K27" s="302">
        <v>155.30000000000001</v>
      </c>
      <c r="L27" s="302">
        <v>180.2</v>
      </c>
      <c r="M27" s="302" t="s">
        <v>83</v>
      </c>
      <c r="N27" s="302">
        <v>122</v>
      </c>
      <c r="O27" s="302">
        <v>106.7</v>
      </c>
      <c r="P27" s="302">
        <v>119.3</v>
      </c>
      <c r="Q27" s="528">
        <v>137.73069748339685</v>
      </c>
      <c r="R27" s="528">
        <v>135.2098851052175</v>
      </c>
      <c r="S27" s="528">
        <v>140.80260701819662</v>
      </c>
      <c r="T27" s="317"/>
      <c r="U27" s="317"/>
      <c r="V27" s="317"/>
      <c r="W27" s="317"/>
      <c r="X27" s="317"/>
      <c r="Y27" s="317"/>
      <c r="Z27" s="317"/>
      <c r="AA27" s="317"/>
    </row>
    <row r="28" spans="1:27" x14ac:dyDescent="0.2">
      <c r="A28" s="598" t="s">
        <v>193</v>
      </c>
      <c r="B28" s="298" t="s">
        <v>0</v>
      </c>
      <c r="C28" s="298" t="s">
        <v>0</v>
      </c>
      <c r="D28" s="298">
        <v>8.3000000000000007</v>
      </c>
      <c r="E28" s="302">
        <v>9.3000000000000007</v>
      </c>
      <c r="F28" s="302">
        <v>6.9</v>
      </c>
      <c r="G28" s="302">
        <v>4.8</v>
      </c>
      <c r="H28" s="302">
        <v>7.2</v>
      </c>
      <c r="I28" s="302">
        <v>11.1</v>
      </c>
      <c r="J28" s="302">
        <v>12.1</v>
      </c>
      <c r="K28" s="302">
        <v>16.100000000000001</v>
      </c>
      <c r="L28" s="302">
        <v>31.1</v>
      </c>
      <c r="M28" s="302">
        <v>45.6</v>
      </c>
      <c r="N28" s="302">
        <v>37.700000000000003</v>
      </c>
      <c r="O28" s="302">
        <v>42.8</v>
      </c>
      <c r="P28" s="302">
        <v>42.5</v>
      </c>
      <c r="Q28" s="528">
        <v>51.110885186769103</v>
      </c>
      <c r="R28" s="528">
        <v>38.52918723792434</v>
      </c>
      <c r="S28" s="528">
        <v>42.507990491191514</v>
      </c>
      <c r="T28" s="317"/>
      <c r="U28" s="317"/>
      <c r="V28" s="317"/>
      <c r="W28" s="317"/>
      <c r="X28" s="317"/>
      <c r="Y28" s="317"/>
      <c r="Z28" s="317"/>
      <c r="AA28" s="317"/>
    </row>
    <row r="29" spans="1:27" ht="15" x14ac:dyDescent="0.2">
      <c r="A29" s="591" t="s">
        <v>191</v>
      </c>
      <c r="B29" s="298" t="s">
        <v>0</v>
      </c>
      <c r="C29" s="298" t="s">
        <v>0</v>
      </c>
      <c r="D29" s="303">
        <v>5.2</v>
      </c>
      <c r="E29" s="302">
        <v>3.8</v>
      </c>
      <c r="F29" s="302">
        <v>5.3</v>
      </c>
      <c r="G29" s="302">
        <v>5.5</v>
      </c>
      <c r="H29" s="302">
        <v>2.1</v>
      </c>
      <c r="I29" s="302">
        <v>1</v>
      </c>
      <c r="J29" s="302">
        <v>0.9</v>
      </c>
      <c r="K29" s="302">
        <v>1</v>
      </c>
      <c r="L29" s="302">
        <v>1.2</v>
      </c>
      <c r="M29" s="302">
        <v>1.1000000000000001</v>
      </c>
      <c r="N29" s="302">
        <v>1.6</v>
      </c>
      <c r="O29" s="302" t="s">
        <v>2</v>
      </c>
      <c r="P29" s="302" t="s">
        <v>2</v>
      </c>
      <c r="Q29" s="529" t="s">
        <v>2</v>
      </c>
      <c r="R29" s="528" t="s">
        <v>2</v>
      </c>
      <c r="S29" s="528" t="s">
        <v>2</v>
      </c>
      <c r="T29" s="317"/>
      <c r="U29" s="317"/>
      <c r="V29" s="317"/>
      <c r="W29" s="317"/>
      <c r="X29" s="317"/>
      <c r="Y29" s="317"/>
      <c r="Z29" s="317"/>
      <c r="AA29" s="317"/>
    </row>
    <row r="30" spans="1:27" ht="15" x14ac:dyDescent="0.2">
      <c r="A30" s="591" t="s">
        <v>192</v>
      </c>
      <c r="B30" s="298" t="s">
        <v>0</v>
      </c>
      <c r="C30" s="298" t="s">
        <v>0</v>
      </c>
      <c r="D30" s="303" t="s">
        <v>84</v>
      </c>
      <c r="E30" s="302">
        <v>5.5</v>
      </c>
      <c r="F30" s="302">
        <v>6.8</v>
      </c>
      <c r="G30" s="302">
        <v>6.9</v>
      </c>
      <c r="H30" s="302">
        <v>6.7</v>
      </c>
      <c r="I30" s="302">
        <v>7.6</v>
      </c>
      <c r="J30" s="302">
        <v>8.5</v>
      </c>
      <c r="K30" s="302">
        <v>8.1</v>
      </c>
      <c r="L30" s="302">
        <v>8.1</v>
      </c>
      <c r="M30" s="302">
        <v>9.1999999999999993</v>
      </c>
      <c r="N30" s="302">
        <v>17.100000000000001</v>
      </c>
      <c r="O30" s="302">
        <v>16.399999999999999</v>
      </c>
      <c r="P30" s="302">
        <v>12.5</v>
      </c>
      <c r="Q30" s="528">
        <v>8.6829584480467545</v>
      </c>
      <c r="R30" s="528">
        <v>10.298559687918935</v>
      </c>
      <c r="S30" s="528">
        <v>10.833810044784361</v>
      </c>
      <c r="T30" s="317"/>
      <c r="U30" s="317"/>
      <c r="V30" s="317"/>
      <c r="W30" s="317"/>
      <c r="X30" s="317"/>
      <c r="Y30" s="317"/>
      <c r="Z30" s="317"/>
      <c r="AA30" s="317"/>
    </row>
    <row r="31" spans="1:27" x14ac:dyDescent="0.2">
      <c r="A31" s="591" t="s">
        <v>194</v>
      </c>
      <c r="B31" s="298" t="s">
        <v>0</v>
      </c>
      <c r="C31" s="298" t="s">
        <v>0</v>
      </c>
      <c r="D31" s="303">
        <v>2.4</v>
      </c>
      <c r="E31" s="302">
        <v>2.2000000000000002</v>
      </c>
      <c r="F31" s="302">
        <v>2.2999999999999998</v>
      </c>
      <c r="G31" s="302">
        <v>2.5</v>
      </c>
      <c r="H31" s="302">
        <v>3.1</v>
      </c>
      <c r="I31" s="302">
        <v>3.7</v>
      </c>
      <c r="J31" s="302">
        <v>3.8</v>
      </c>
      <c r="K31" s="302">
        <v>4.7</v>
      </c>
      <c r="L31" s="302">
        <v>5.5</v>
      </c>
      <c r="M31" s="302">
        <v>5.0999999999999996</v>
      </c>
      <c r="N31" s="302">
        <v>8.1999999999999993</v>
      </c>
      <c r="O31" s="302">
        <v>10.5</v>
      </c>
      <c r="P31" s="302">
        <v>9</v>
      </c>
      <c r="Q31" s="528">
        <v>4.3948956855091801</v>
      </c>
      <c r="R31" s="528">
        <v>4.2318344867746198</v>
      </c>
      <c r="S31" s="528">
        <v>3.8763092456514086</v>
      </c>
      <c r="T31" s="317"/>
      <c r="U31" s="317"/>
      <c r="V31" s="317"/>
      <c r="W31" s="317"/>
      <c r="X31" s="317"/>
      <c r="Y31" s="317"/>
      <c r="Z31" s="317"/>
      <c r="AA31" s="317"/>
    </row>
    <row r="32" spans="1:27" x14ac:dyDescent="0.2">
      <c r="A32" s="599" t="s">
        <v>85</v>
      </c>
      <c r="B32" s="298" t="s">
        <v>0</v>
      </c>
      <c r="C32" s="298" t="s">
        <v>0</v>
      </c>
      <c r="D32" s="298" t="s">
        <v>0</v>
      </c>
      <c r="E32" s="298" t="s">
        <v>0</v>
      </c>
      <c r="F32" s="298" t="s">
        <v>0</v>
      </c>
      <c r="G32" s="298" t="s">
        <v>0</v>
      </c>
      <c r="H32" s="298" t="s">
        <v>0</v>
      </c>
      <c r="I32" s="298" t="s">
        <v>0</v>
      </c>
      <c r="J32" s="298" t="s">
        <v>0</v>
      </c>
      <c r="K32" s="302">
        <v>4.4000000000000004</v>
      </c>
      <c r="L32" s="302">
        <v>5.0999999999999996</v>
      </c>
      <c r="M32" s="302">
        <v>4.9000000000000004</v>
      </c>
      <c r="N32" s="302">
        <v>8</v>
      </c>
      <c r="O32" s="302">
        <v>10.4</v>
      </c>
      <c r="P32" s="302">
        <v>8.9</v>
      </c>
      <c r="Q32" s="528">
        <v>4.3577410963924139</v>
      </c>
      <c r="R32" s="528">
        <v>4.2067180232989596</v>
      </c>
      <c r="S32" s="528">
        <v>3.8694263056113889</v>
      </c>
      <c r="T32" s="317"/>
      <c r="U32" s="317"/>
      <c r="V32" s="317"/>
      <c r="W32" s="317"/>
      <c r="X32" s="317"/>
      <c r="Y32" s="317"/>
      <c r="Z32" s="317"/>
      <c r="AA32" s="317"/>
    </row>
    <row r="33" spans="1:27" x14ac:dyDescent="0.2">
      <c r="A33" s="600" t="s">
        <v>86</v>
      </c>
      <c r="B33" s="398" t="s">
        <v>0</v>
      </c>
      <c r="C33" s="398" t="s">
        <v>0</v>
      </c>
      <c r="D33" s="398" t="s">
        <v>0</v>
      </c>
      <c r="E33" s="398" t="s">
        <v>0</v>
      </c>
      <c r="F33" s="398" t="s">
        <v>0</v>
      </c>
      <c r="G33" s="398" t="s">
        <v>0</v>
      </c>
      <c r="H33" s="398" t="s">
        <v>0</v>
      </c>
      <c r="I33" s="398" t="s">
        <v>0</v>
      </c>
      <c r="J33" s="398" t="s">
        <v>0</v>
      </c>
      <c r="K33" s="337">
        <v>0.3</v>
      </c>
      <c r="L33" s="337">
        <v>0.4</v>
      </c>
      <c r="M33" s="337">
        <v>0.3</v>
      </c>
      <c r="N33" s="337">
        <v>0.2</v>
      </c>
      <c r="O33" s="337">
        <v>0.1</v>
      </c>
      <c r="P33" s="337">
        <v>0.1</v>
      </c>
      <c r="Q33" s="531">
        <v>3.7154589116765821E-2</v>
      </c>
      <c r="R33" s="531">
        <v>2.5116463475660027E-2</v>
      </c>
      <c r="S33" s="531">
        <v>5.7441788391892373E-2</v>
      </c>
      <c r="T33" s="317"/>
      <c r="U33" s="317"/>
      <c r="V33" s="317"/>
      <c r="W33" s="317"/>
      <c r="X33" s="317"/>
      <c r="Y33" s="317"/>
      <c r="Z33" s="317"/>
      <c r="AA33" s="317"/>
    </row>
    <row r="34" spans="1:27" ht="15" x14ac:dyDescent="0.2">
      <c r="A34" s="596" t="s">
        <v>195</v>
      </c>
      <c r="B34" s="325"/>
      <c r="C34" s="325"/>
      <c r="D34" s="325"/>
      <c r="E34" s="325"/>
      <c r="F34" s="325"/>
      <c r="G34" s="325"/>
      <c r="H34" s="325"/>
      <c r="I34" s="325"/>
      <c r="J34" s="325"/>
      <c r="K34" s="325"/>
      <c r="L34" s="325"/>
      <c r="M34" s="325"/>
      <c r="N34" s="325"/>
      <c r="O34" s="325"/>
      <c r="P34" s="327"/>
      <c r="Q34" s="321"/>
      <c r="R34" s="321"/>
      <c r="S34" s="321"/>
      <c r="T34" s="321"/>
      <c r="U34" s="321"/>
      <c r="V34" s="321"/>
      <c r="W34" s="322"/>
      <c r="X34" s="322"/>
      <c r="Y34" s="328"/>
      <c r="Z34" s="328"/>
      <c r="AA34" s="210"/>
    </row>
    <row r="35" spans="1:27" ht="15" x14ac:dyDescent="0.2">
      <c r="A35" s="595" t="s">
        <v>196</v>
      </c>
      <c r="B35" s="325"/>
      <c r="C35" s="325"/>
      <c r="D35" s="325"/>
      <c r="E35" s="325"/>
      <c r="F35" s="325"/>
      <c r="G35" s="325"/>
      <c r="H35" s="325"/>
      <c r="I35" s="325"/>
      <c r="J35" s="325"/>
      <c r="K35" s="325"/>
      <c r="L35" s="325"/>
      <c r="M35" s="325"/>
      <c r="N35" s="325"/>
      <c r="O35" s="325"/>
      <c r="P35" s="320"/>
      <c r="Q35" s="321"/>
      <c r="R35" s="321"/>
      <c r="S35" s="321"/>
      <c r="T35" s="321"/>
      <c r="U35" s="321"/>
      <c r="V35" s="321"/>
      <c r="W35" s="322"/>
      <c r="X35" s="322"/>
      <c r="Y35" s="321"/>
      <c r="Z35" s="321"/>
      <c r="AA35" s="210"/>
    </row>
    <row r="36" spans="1:27" ht="15" x14ac:dyDescent="0.2">
      <c r="A36" s="596" t="s">
        <v>197</v>
      </c>
      <c r="B36" s="325"/>
      <c r="C36" s="325"/>
      <c r="D36" s="325"/>
      <c r="E36" s="325"/>
      <c r="F36" s="325"/>
      <c r="G36" s="325"/>
      <c r="H36" s="325"/>
      <c r="I36" s="325"/>
      <c r="J36" s="325"/>
      <c r="K36" s="325"/>
      <c r="L36" s="325"/>
      <c r="M36" s="325"/>
      <c r="N36" s="325"/>
      <c r="O36" s="325"/>
      <c r="P36" s="320"/>
      <c r="Q36" s="321"/>
      <c r="R36" s="321"/>
      <c r="S36" s="321"/>
      <c r="T36" s="321"/>
      <c r="U36" s="321"/>
      <c r="V36" s="321"/>
      <c r="W36" s="322"/>
      <c r="X36" s="322"/>
      <c r="Y36" s="321"/>
      <c r="Z36" s="321"/>
      <c r="AA36" s="210"/>
    </row>
    <row r="39" spans="1:27" x14ac:dyDescent="0.2">
      <c r="A39" s="601" t="s">
        <v>198</v>
      </c>
      <c r="B39" s="329"/>
      <c r="C39" s="329"/>
      <c r="D39" s="329"/>
      <c r="E39" s="329"/>
      <c r="F39" s="329"/>
      <c r="G39" s="329"/>
      <c r="H39" s="329"/>
      <c r="I39" s="329"/>
      <c r="J39" s="329"/>
      <c r="K39" s="329"/>
      <c r="L39" s="329"/>
      <c r="M39" s="329"/>
      <c r="N39" s="329"/>
      <c r="O39" s="329"/>
      <c r="P39" s="321"/>
      <c r="Q39" s="321"/>
      <c r="R39" s="321"/>
      <c r="S39" s="321"/>
      <c r="T39" s="321"/>
      <c r="U39" s="321"/>
    </row>
    <row r="40" spans="1:27" x14ac:dyDescent="0.2">
      <c r="A40" s="536"/>
      <c r="B40" s="316">
        <v>2004</v>
      </c>
      <c r="C40" s="316">
        <v>2005</v>
      </c>
      <c r="D40" s="316">
        <v>2006</v>
      </c>
      <c r="E40" s="316">
        <v>2007</v>
      </c>
      <c r="F40" s="316">
        <v>2008</v>
      </c>
      <c r="G40" s="316">
        <v>2009</v>
      </c>
      <c r="H40" s="316">
        <v>2010</v>
      </c>
      <c r="I40" s="316">
        <v>2011</v>
      </c>
      <c r="J40" s="316">
        <v>2012</v>
      </c>
      <c r="K40" s="316">
        <v>2013</v>
      </c>
      <c r="L40" s="316">
        <v>2014</v>
      </c>
      <c r="M40" s="338"/>
      <c r="N40" s="313"/>
      <c r="O40" s="313"/>
      <c r="P40" s="313"/>
      <c r="Q40" s="313"/>
      <c r="R40" s="313"/>
      <c r="S40" s="313"/>
      <c r="T40" s="313"/>
      <c r="U40" s="401"/>
    </row>
    <row r="41" spans="1:27" x14ac:dyDescent="0.2">
      <c r="A41" s="602" t="s">
        <v>199</v>
      </c>
      <c r="B41" s="296">
        <v>145</v>
      </c>
      <c r="C41" s="296">
        <v>147</v>
      </c>
      <c r="D41" s="296">
        <v>145</v>
      </c>
      <c r="E41" s="296">
        <v>142</v>
      </c>
      <c r="F41" s="296">
        <v>143</v>
      </c>
      <c r="G41" s="296">
        <v>140</v>
      </c>
      <c r="H41" s="296">
        <v>134</v>
      </c>
      <c r="I41" s="296">
        <v>129</v>
      </c>
      <c r="J41" s="296">
        <v>130</v>
      </c>
      <c r="K41" s="296">
        <v>128</v>
      </c>
      <c r="L41" s="296">
        <v>131</v>
      </c>
      <c r="M41" s="330"/>
      <c r="N41" s="303"/>
      <c r="O41" s="303"/>
      <c r="P41" s="310"/>
      <c r="Q41" s="310"/>
      <c r="R41" s="310"/>
      <c r="S41" s="310"/>
      <c r="T41" s="310"/>
      <c r="U41" s="399"/>
    </row>
    <row r="42" spans="1:27" x14ac:dyDescent="0.2">
      <c r="A42" s="602" t="s">
        <v>200</v>
      </c>
      <c r="B42" s="296">
        <v>26</v>
      </c>
      <c r="C42" s="296" t="s">
        <v>0</v>
      </c>
      <c r="D42" s="296">
        <v>23</v>
      </c>
      <c r="E42" s="296">
        <v>23</v>
      </c>
      <c r="F42" s="296">
        <v>22</v>
      </c>
      <c r="G42" s="296">
        <v>21</v>
      </c>
      <c r="H42" s="296">
        <v>21</v>
      </c>
      <c r="I42" s="296">
        <v>21</v>
      </c>
      <c r="J42" s="296">
        <v>22</v>
      </c>
      <c r="K42" s="296">
        <v>22</v>
      </c>
      <c r="L42" s="296">
        <v>21</v>
      </c>
      <c r="M42" s="330"/>
      <c r="N42" s="303"/>
      <c r="O42" s="303"/>
      <c r="P42" s="307"/>
      <c r="Q42" s="307"/>
      <c r="R42" s="307"/>
      <c r="S42" s="307"/>
      <c r="T42" s="307"/>
      <c r="U42" s="399"/>
    </row>
    <row r="43" spans="1:27" x14ac:dyDescent="0.2">
      <c r="A43" s="603" t="s">
        <v>87</v>
      </c>
      <c r="B43" s="296" t="s">
        <v>0</v>
      </c>
      <c r="C43" s="296">
        <v>105</v>
      </c>
      <c r="D43" s="296">
        <v>104</v>
      </c>
      <c r="E43" s="296">
        <v>103</v>
      </c>
      <c r="F43" s="296">
        <v>103</v>
      </c>
      <c r="G43" s="296">
        <v>106</v>
      </c>
      <c r="H43" s="296">
        <v>105</v>
      </c>
      <c r="I43" s="296">
        <v>103</v>
      </c>
      <c r="J43" s="296">
        <v>98</v>
      </c>
      <c r="K43" s="296">
        <v>98</v>
      </c>
      <c r="L43" s="296">
        <v>97</v>
      </c>
      <c r="M43" s="400"/>
      <c r="N43" s="298"/>
      <c r="O43" s="298"/>
      <c r="P43" s="307"/>
      <c r="Q43" s="307"/>
      <c r="R43" s="307"/>
      <c r="S43" s="307"/>
      <c r="T43" s="307"/>
      <c r="U43" s="399"/>
    </row>
    <row r="44" spans="1:27" x14ac:dyDescent="0.2">
      <c r="A44" s="604" t="s">
        <v>88</v>
      </c>
      <c r="B44" s="310" t="s">
        <v>0</v>
      </c>
      <c r="C44" s="310" t="s">
        <v>0</v>
      </c>
      <c r="D44" s="310">
        <v>17</v>
      </c>
      <c r="E44" s="310">
        <v>18</v>
      </c>
      <c r="F44" s="310">
        <v>16</v>
      </c>
      <c r="G44" s="310">
        <v>16</v>
      </c>
      <c r="H44" s="310">
        <v>13</v>
      </c>
      <c r="I44" s="310">
        <v>12</v>
      </c>
      <c r="J44" s="310">
        <v>11</v>
      </c>
      <c r="K44" s="310">
        <v>11</v>
      </c>
      <c r="L44" s="310">
        <v>11</v>
      </c>
      <c r="M44" s="400"/>
      <c r="N44" s="298"/>
      <c r="O44" s="298"/>
      <c r="P44" s="307"/>
      <c r="Q44" s="307"/>
      <c r="R44" s="307"/>
      <c r="S44" s="307"/>
      <c r="T44" s="307"/>
      <c r="U44" s="399"/>
    </row>
    <row r="45" spans="1:27" x14ac:dyDescent="0.2">
      <c r="A45" s="605" t="s">
        <v>89</v>
      </c>
      <c r="B45" s="297" t="s">
        <v>0</v>
      </c>
      <c r="C45" s="297">
        <v>146</v>
      </c>
      <c r="D45" s="297">
        <v>146</v>
      </c>
      <c r="E45" s="297">
        <v>146</v>
      </c>
      <c r="F45" s="297">
        <v>143</v>
      </c>
      <c r="G45" s="297">
        <v>145</v>
      </c>
      <c r="H45" s="297">
        <v>142</v>
      </c>
      <c r="I45" s="297">
        <v>138</v>
      </c>
      <c r="J45" s="297">
        <v>132</v>
      </c>
      <c r="K45" s="297">
        <v>131</v>
      </c>
      <c r="L45" s="297">
        <v>130</v>
      </c>
      <c r="M45" s="330"/>
      <c r="N45" s="303"/>
      <c r="O45" s="303"/>
      <c r="P45" s="307"/>
      <c r="Q45" s="307"/>
      <c r="R45" s="307"/>
      <c r="S45" s="307"/>
      <c r="T45" s="307"/>
      <c r="U45" s="399"/>
    </row>
  </sheetData>
  <phoneticPr fontId="51" type="noConversion"/>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A1:BH1091"/>
  <sheetViews>
    <sheetView topLeftCell="A94" zoomScaleNormal="100" workbookViewId="0">
      <selection activeCell="A106" sqref="A106"/>
    </sheetView>
  </sheetViews>
  <sheetFormatPr defaultColWidth="6.7109375" defaultRowHeight="12.75" x14ac:dyDescent="0.2"/>
  <cols>
    <col min="1" max="1" width="72.85546875" customWidth="1"/>
    <col min="2" max="3" width="8.7109375" bestFit="1" customWidth="1"/>
    <col min="4" max="4" width="10" style="161" customWidth="1"/>
    <col min="5" max="9" width="8.7109375" bestFit="1" customWidth="1"/>
    <col min="10" max="10" width="9.7109375" customWidth="1"/>
    <col min="11" max="11" width="8.7109375" bestFit="1" customWidth="1"/>
    <col min="12" max="12" width="9.28515625" customWidth="1"/>
    <col min="13" max="13" width="9" customWidth="1"/>
    <col min="14" max="14" width="9.85546875" customWidth="1"/>
    <col min="15" max="15" width="8.85546875" customWidth="1"/>
    <col min="16" max="19" width="8.7109375" bestFit="1" customWidth="1"/>
    <col min="20" max="21" width="8.7109375" style="174" bestFit="1" customWidth="1"/>
    <col min="22" max="22" width="9.140625" style="174" customWidth="1"/>
    <col min="23" max="23" width="9.28515625" bestFit="1" customWidth="1"/>
    <col min="24" max="28" width="8.7109375" bestFit="1" customWidth="1"/>
    <col min="29" max="29" width="8.7109375" customWidth="1"/>
    <col min="30" max="31" width="8.7109375" bestFit="1" customWidth="1"/>
    <col min="32" max="32" width="9.140625" customWidth="1"/>
    <col min="33" max="33" width="10" customWidth="1"/>
    <col min="34" max="41" width="8.7109375" bestFit="1" customWidth="1"/>
    <col min="42" max="42" width="8.7109375" customWidth="1"/>
    <col min="43" max="43" width="9.140625" customWidth="1"/>
    <col min="44" max="44" width="9.28515625" customWidth="1"/>
    <col min="45" max="45" width="8.5703125" customWidth="1"/>
    <col min="46" max="46" width="8.7109375" customWidth="1"/>
    <col min="47" max="47" width="9.5703125" customWidth="1"/>
    <col min="48" max="48" width="9.140625" customWidth="1"/>
    <col min="49" max="50" width="8.7109375" bestFit="1" customWidth="1"/>
    <col min="51" max="51" width="8.85546875" customWidth="1"/>
    <col min="52" max="52" width="8.7109375" customWidth="1"/>
    <col min="53" max="53" width="8.85546875" customWidth="1"/>
    <col min="54" max="54" width="8.5703125" customWidth="1"/>
    <col min="55" max="55" width="8.7109375" bestFit="1" customWidth="1"/>
    <col min="56" max="56" width="8.5703125" customWidth="1"/>
    <col min="57" max="60" width="9.28515625" customWidth="1"/>
  </cols>
  <sheetData>
    <row r="1" spans="1:29" s="4" customFormat="1" ht="12" customHeight="1" x14ac:dyDescent="0.3">
      <c r="A1" s="1"/>
      <c r="D1" s="72"/>
      <c r="T1" s="347"/>
      <c r="U1" s="347"/>
      <c r="V1" s="347"/>
    </row>
    <row r="2" spans="1:29" s="4" customFormat="1" ht="12.75" customHeight="1" x14ac:dyDescent="0.3">
      <c r="A2" s="154"/>
      <c r="B2" s="348"/>
      <c r="C2" s="348"/>
      <c r="D2" s="72"/>
      <c r="T2" s="347"/>
      <c r="U2" s="347"/>
      <c r="V2" s="347"/>
    </row>
    <row r="3" spans="1:29" s="4" customFormat="1" ht="15.75" customHeight="1" x14ac:dyDescent="0.2">
      <c r="B3" s="351"/>
      <c r="C3" s="351"/>
      <c r="D3" s="72"/>
      <c r="S3" s="352"/>
      <c r="T3" s="347"/>
      <c r="U3" s="347"/>
      <c r="V3" s="347"/>
    </row>
    <row r="4" spans="1:29" s="4" customFormat="1" x14ac:dyDescent="0.2">
      <c r="A4" s="652" t="s">
        <v>375</v>
      </c>
      <c r="B4" s="5"/>
      <c r="C4" s="5"/>
      <c r="D4" s="5"/>
      <c r="E4" s="5"/>
      <c r="F4" s="5"/>
      <c r="G4" s="5"/>
      <c r="H4" s="5"/>
      <c r="I4" s="5"/>
      <c r="J4" s="58"/>
      <c r="K4" s="58"/>
      <c r="L4" s="58"/>
      <c r="M4" s="58"/>
      <c r="N4" s="58"/>
      <c r="O4" s="58"/>
      <c r="P4" s="58"/>
      <c r="Q4" s="58"/>
      <c r="R4" s="58"/>
      <c r="S4" s="58"/>
      <c r="T4" s="172"/>
      <c r="U4" s="172"/>
      <c r="V4" s="172"/>
    </row>
    <row r="5" spans="1:29" ht="15" customHeight="1" x14ac:dyDescent="0.2">
      <c r="A5" s="538"/>
      <c r="B5" s="947" t="s">
        <v>300</v>
      </c>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row>
    <row r="6" spans="1:29" s="163" customFormat="1" ht="14.25" customHeight="1" x14ac:dyDescent="0.2">
      <c r="A6" s="162"/>
      <c r="B6" s="354">
        <v>32509</v>
      </c>
      <c r="C6" s="354">
        <v>32874</v>
      </c>
      <c r="D6" s="354">
        <v>33239</v>
      </c>
      <c r="E6" s="355">
        <v>33604</v>
      </c>
      <c r="F6" s="355">
        <v>33970</v>
      </c>
      <c r="G6" s="355">
        <v>34335</v>
      </c>
      <c r="H6" s="355">
        <v>34700</v>
      </c>
      <c r="I6" s="355">
        <v>35065</v>
      </c>
      <c r="J6" s="354">
        <v>35431</v>
      </c>
      <c r="K6" s="354">
        <v>35796</v>
      </c>
      <c r="L6" s="354">
        <v>36161</v>
      </c>
      <c r="M6" s="354">
        <v>36526</v>
      </c>
      <c r="N6" s="354">
        <v>36892</v>
      </c>
      <c r="O6" s="354">
        <v>37257</v>
      </c>
      <c r="P6" s="354">
        <v>37622</v>
      </c>
      <c r="Q6" s="354">
        <v>37987</v>
      </c>
      <c r="R6" s="354">
        <v>38353</v>
      </c>
      <c r="S6" s="354">
        <v>38718</v>
      </c>
      <c r="T6" s="354">
        <v>39083</v>
      </c>
      <c r="U6" s="354">
        <v>39448</v>
      </c>
      <c r="V6" s="354">
        <v>39814</v>
      </c>
      <c r="W6" s="354">
        <v>40179</v>
      </c>
      <c r="X6" s="354">
        <v>40544</v>
      </c>
      <c r="Y6" s="354">
        <v>40909</v>
      </c>
      <c r="Z6" s="881">
        <v>41275</v>
      </c>
      <c r="AA6" s="881">
        <v>41640</v>
      </c>
      <c r="AB6" s="881">
        <v>42005</v>
      </c>
      <c r="AC6" s="881">
        <v>42370</v>
      </c>
    </row>
    <row r="7" spans="1:29" s="735" customFormat="1" ht="14.25" customHeight="1" x14ac:dyDescent="0.2">
      <c r="A7" s="707"/>
      <c r="B7" s="782"/>
      <c r="C7" s="782"/>
      <c r="D7" s="782"/>
      <c r="E7" s="706"/>
      <c r="F7" s="706"/>
      <c r="G7" s="706"/>
      <c r="H7" s="706"/>
      <c r="I7" s="706"/>
      <c r="J7" s="782"/>
      <c r="K7" s="782"/>
      <c r="L7" s="782"/>
      <c r="M7" s="782"/>
      <c r="N7" s="782"/>
      <c r="O7" s="782"/>
      <c r="P7" s="782"/>
      <c r="Q7" s="782"/>
      <c r="R7" s="782"/>
      <c r="S7" s="782"/>
      <c r="T7" s="782"/>
      <c r="U7" s="782"/>
      <c r="V7" s="782"/>
      <c r="W7" s="782"/>
      <c r="X7" s="782"/>
      <c r="Y7" s="782"/>
      <c r="Z7" s="878"/>
      <c r="AA7" s="878"/>
      <c r="AB7" s="878"/>
      <c r="AC7" s="878"/>
    </row>
    <row r="8" spans="1:29" x14ac:dyDescent="0.2">
      <c r="A8" s="672" t="s">
        <v>270</v>
      </c>
      <c r="B8" s="155"/>
      <c r="C8" s="155"/>
      <c r="D8" s="155"/>
      <c r="E8" s="155"/>
      <c r="F8" s="155"/>
      <c r="G8" s="155"/>
      <c r="H8" s="155"/>
      <c r="I8" s="155"/>
      <c r="J8" s="341"/>
      <c r="K8" s="341"/>
      <c r="L8" s="341"/>
      <c r="M8" s="341"/>
      <c r="N8" s="341"/>
      <c r="O8" s="341"/>
      <c r="P8" s="341"/>
      <c r="Q8" s="341"/>
      <c r="R8" s="341"/>
      <c r="S8" s="341"/>
      <c r="T8" s="341"/>
      <c r="U8" s="341"/>
      <c r="V8" s="341"/>
      <c r="W8" s="341"/>
      <c r="X8" s="341"/>
      <c r="Y8" s="341"/>
      <c r="Z8" s="879"/>
      <c r="AA8" s="879"/>
      <c r="AB8" s="879"/>
      <c r="AC8" s="879"/>
    </row>
    <row r="9" spans="1:29" x14ac:dyDescent="0.2">
      <c r="A9" s="164"/>
      <c r="B9" s="155"/>
      <c r="C9" s="155"/>
      <c r="D9" s="155"/>
      <c r="E9" s="155"/>
      <c r="F9" s="155"/>
      <c r="G9" s="155"/>
      <c r="H9" s="155"/>
      <c r="I9" s="155"/>
      <c r="J9" s="341"/>
      <c r="K9" s="341"/>
      <c r="L9" s="341"/>
      <c r="M9" s="341"/>
      <c r="N9" s="341"/>
      <c r="O9" s="341"/>
      <c r="P9" s="341"/>
      <c r="Q9" s="341"/>
      <c r="R9" s="341"/>
      <c r="S9" s="341"/>
      <c r="T9" s="341"/>
      <c r="U9" s="341"/>
      <c r="V9" s="341"/>
      <c r="W9" s="341"/>
      <c r="X9" s="341"/>
      <c r="Y9" s="341"/>
      <c r="Z9" s="879"/>
      <c r="AA9" s="879"/>
      <c r="AB9" s="879"/>
      <c r="AC9" s="879"/>
    </row>
    <row r="10" spans="1:29" x14ac:dyDescent="0.2">
      <c r="A10" s="429" t="s">
        <v>271</v>
      </c>
      <c r="B10" s="341" t="s">
        <v>0</v>
      </c>
      <c r="C10" s="341" t="s">
        <v>0</v>
      </c>
      <c r="D10" s="341" t="s">
        <v>0</v>
      </c>
      <c r="E10" s="155" t="s">
        <v>0</v>
      </c>
      <c r="F10" s="155" t="s">
        <v>0</v>
      </c>
      <c r="G10" s="155" t="s">
        <v>0</v>
      </c>
      <c r="H10" s="155" t="s">
        <v>0</v>
      </c>
      <c r="I10" s="78">
        <v>2.02</v>
      </c>
      <c r="J10" s="77">
        <v>2.4500000000000002</v>
      </c>
      <c r="K10" s="77">
        <v>2.33</v>
      </c>
      <c r="L10" s="77">
        <v>2.31</v>
      </c>
      <c r="M10" s="77">
        <v>2.38</v>
      </c>
      <c r="N10" s="77">
        <v>2.4500000000000002</v>
      </c>
      <c r="O10" s="77">
        <v>2.44</v>
      </c>
      <c r="P10" s="77">
        <v>2.38</v>
      </c>
      <c r="Q10" s="77">
        <v>2.14</v>
      </c>
      <c r="R10" s="77">
        <v>2.15</v>
      </c>
      <c r="S10" s="77">
        <v>2.21</v>
      </c>
      <c r="T10" s="77">
        <v>2.2200000000000002</v>
      </c>
      <c r="U10" s="77">
        <v>2.21</v>
      </c>
      <c r="V10" s="155" t="s">
        <v>0</v>
      </c>
      <c r="W10" s="155" t="s">
        <v>0</v>
      </c>
      <c r="X10" s="155" t="s">
        <v>0</v>
      </c>
      <c r="Y10" s="155" t="s">
        <v>0</v>
      </c>
      <c r="Z10" s="877" t="s">
        <v>0</v>
      </c>
      <c r="AA10" s="877" t="s">
        <v>0</v>
      </c>
      <c r="AB10" s="877" t="s">
        <v>0</v>
      </c>
      <c r="AC10" s="877" t="s">
        <v>0</v>
      </c>
    </row>
    <row r="11" spans="1:29" x14ac:dyDescent="0.2">
      <c r="A11" s="165"/>
      <c r="B11" s="341"/>
      <c r="C11" s="341"/>
      <c r="D11" s="341"/>
      <c r="E11" s="155"/>
      <c r="F11" s="155"/>
      <c r="G11" s="155"/>
      <c r="H11" s="155"/>
      <c r="I11" s="155"/>
      <c r="J11" s="341"/>
      <c r="K11" s="341"/>
      <c r="L11" s="341"/>
      <c r="M11" s="341"/>
      <c r="N11" s="341"/>
      <c r="O11" s="341"/>
      <c r="P11" s="341"/>
      <c r="Q11" s="341"/>
      <c r="R11" s="341"/>
      <c r="S11" s="341"/>
      <c r="T11" s="341"/>
      <c r="U11" s="341"/>
      <c r="V11" s="341"/>
      <c r="W11" s="341"/>
      <c r="X11" s="341"/>
      <c r="Y11" s="341"/>
      <c r="Z11" s="879"/>
      <c r="AA11" s="879"/>
      <c r="AB11" s="879"/>
      <c r="AC11" s="879"/>
    </row>
    <row r="12" spans="1:29" x14ac:dyDescent="0.2">
      <c r="A12" s="429" t="s">
        <v>272</v>
      </c>
      <c r="B12" s="82" t="s">
        <v>2</v>
      </c>
      <c r="C12" s="82" t="s">
        <v>2</v>
      </c>
      <c r="D12" s="82" t="s">
        <v>2</v>
      </c>
      <c r="E12" s="82" t="s">
        <v>2</v>
      </c>
      <c r="F12" s="82" t="s">
        <v>2</v>
      </c>
      <c r="G12" s="82" t="s">
        <v>2</v>
      </c>
      <c r="H12" s="82" t="s">
        <v>2</v>
      </c>
      <c r="I12" s="82" t="s">
        <v>2</v>
      </c>
      <c r="J12" s="82" t="s">
        <v>2</v>
      </c>
      <c r="K12" s="82" t="s">
        <v>2</v>
      </c>
      <c r="L12" s="82" t="s">
        <v>2</v>
      </c>
      <c r="M12" s="82" t="s">
        <v>2</v>
      </c>
      <c r="N12" s="82" t="s">
        <v>2</v>
      </c>
      <c r="O12" s="82" t="s">
        <v>2</v>
      </c>
      <c r="P12" s="82" t="s">
        <v>2</v>
      </c>
      <c r="Q12" s="82" t="s">
        <v>2</v>
      </c>
      <c r="R12" s="82" t="s">
        <v>2</v>
      </c>
      <c r="S12" s="82" t="s">
        <v>2</v>
      </c>
      <c r="T12" s="155" t="s">
        <v>0</v>
      </c>
      <c r="U12" s="155" t="s">
        <v>0</v>
      </c>
      <c r="V12" s="78">
        <v>0.33</v>
      </c>
      <c r="W12" s="78">
        <v>0</v>
      </c>
      <c r="X12" s="78">
        <v>2.02</v>
      </c>
      <c r="Y12" s="78">
        <v>0.51</v>
      </c>
      <c r="Z12" s="875">
        <v>0.52</v>
      </c>
      <c r="AA12" s="875">
        <v>15.19</v>
      </c>
      <c r="AB12" s="875">
        <v>14.160883903503418</v>
      </c>
      <c r="AC12" s="875">
        <v>5.289924144744873</v>
      </c>
    </row>
    <row r="13" spans="1:29" x14ac:dyDescent="0.2">
      <c r="A13" s="673" t="s">
        <v>273</v>
      </c>
      <c r="B13" s="82" t="s">
        <v>2</v>
      </c>
      <c r="C13" s="82" t="s">
        <v>2</v>
      </c>
      <c r="D13" s="82" t="s">
        <v>2</v>
      </c>
      <c r="E13" s="82" t="s">
        <v>2</v>
      </c>
      <c r="F13" s="82" t="s">
        <v>2</v>
      </c>
      <c r="G13" s="82" t="s">
        <v>2</v>
      </c>
      <c r="H13" s="82" t="s">
        <v>2</v>
      </c>
      <c r="I13" s="82" t="s">
        <v>2</v>
      </c>
      <c r="J13" s="82" t="s">
        <v>2</v>
      </c>
      <c r="K13" s="82" t="s">
        <v>2</v>
      </c>
      <c r="L13" s="82" t="s">
        <v>2</v>
      </c>
      <c r="M13" s="82" t="s">
        <v>2</v>
      </c>
      <c r="N13" s="82" t="s">
        <v>2</v>
      </c>
      <c r="O13" s="82" t="s">
        <v>2</v>
      </c>
      <c r="P13" s="82" t="s">
        <v>2</v>
      </c>
      <c r="Q13" s="82" t="s">
        <v>2</v>
      </c>
      <c r="R13" s="82" t="s">
        <v>2</v>
      </c>
      <c r="S13" s="82" t="s">
        <v>2</v>
      </c>
      <c r="T13" s="155" t="s">
        <v>0</v>
      </c>
      <c r="U13" s="155" t="s">
        <v>0</v>
      </c>
      <c r="V13" s="78">
        <v>1.64</v>
      </c>
      <c r="W13" s="78">
        <v>1.66</v>
      </c>
      <c r="X13" s="78">
        <v>1.59</v>
      </c>
      <c r="Y13" s="78">
        <v>1.69</v>
      </c>
      <c r="Z13" s="875">
        <v>1.33</v>
      </c>
      <c r="AA13" s="875">
        <v>1.52</v>
      </c>
      <c r="AB13" s="875">
        <v>1.5246578454971313</v>
      </c>
      <c r="AC13" s="875">
        <v>1.488803505897522</v>
      </c>
    </row>
    <row r="14" spans="1:29" x14ac:dyDescent="0.2">
      <c r="A14" s="429" t="s">
        <v>274</v>
      </c>
      <c r="B14" s="82" t="s">
        <v>2</v>
      </c>
      <c r="C14" s="82" t="s">
        <v>2</v>
      </c>
      <c r="D14" s="82" t="s">
        <v>2</v>
      </c>
      <c r="E14" s="82" t="s">
        <v>2</v>
      </c>
      <c r="F14" s="82" t="s">
        <v>2</v>
      </c>
      <c r="G14" s="82" t="s">
        <v>2</v>
      </c>
      <c r="H14" s="82" t="s">
        <v>2</v>
      </c>
      <c r="I14" s="82" t="s">
        <v>2</v>
      </c>
      <c r="J14" s="82" t="s">
        <v>2</v>
      </c>
      <c r="K14" s="82" t="s">
        <v>2</v>
      </c>
      <c r="L14" s="82" t="s">
        <v>2</v>
      </c>
      <c r="M14" s="82" t="s">
        <v>2</v>
      </c>
      <c r="N14" s="82" t="s">
        <v>2</v>
      </c>
      <c r="O14" s="82" t="s">
        <v>2</v>
      </c>
      <c r="P14" s="82" t="s">
        <v>2</v>
      </c>
      <c r="Q14" s="82" t="s">
        <v>2</v>
      </c>
      <c r="R14" s="82" t="s">
        <v>2</v>
      </c>
      <c r="S14" s="82" t="s">
        <v>2</v>
      </c>
      <c r="T14" s="155" t="s">
        <v>0</v>
      </c>
      <c r="U14" s="155" t="s">
        <v>0</v>
      </c>
      <c r="V14" s="78">
        <v>2.34</v>
      </c>
      <c r="W14" s="78">
        <v>2.13</v>
      </c>
      <c r="X14" s="78">
        <v>2.0499999999999998</v>
      </c>
      <c r="Y14" s="78">
        <v>2.4</v>
      </c>
      <c r="Z14" s="875">
        <v>2.0299999999999998</v>
      </c>
      <c r="AA14" s="875">
        <v>2.36</v>
      </c>
      <c r="AB14" s="875">
        <v>2.3925445079803467</v>
      </c>
      <c r="AC14" s="875">
        <v>2.3814196586608887</v>
      </c>
    </row>
    <row r="15" spans="1:29" x14ac:dyDescent="0.2">
      <c r="A15" s="673" t="s">
        <v>275</v>
      </c>
      <c r="B15" s="82" t="s">
        <v>2</v>
      </c>
      <c r="C15" s="82" t="s">
        <v>2</v>
      </c>
      <c r="D15" s="82" t="s">
        <v>2</v>
      </c>
      <c r="E15" s="82" t="s">
        <v>2</v>
      </c>
      <c r="F15" s="82" t="s">
        <v>2</v>
      </c>
      <c r="G15" s="82" t="s">
        <v>2</v>
      </c>
      <c r="H15" s="82" t="s">
        <v>2</v>
      </c>
      <c r="I15" s="82" t="s">
        <v>2</v>
      </c>
      <c r="J15" s="82" t="s">
        <v>2</v>
      </c>
      <c r="K15" s="82" t="s">
        <v>2</v>
      </c>
      <c r="L15" s="82" t="s">
        <v>2</v>
      </c>
      <c r="M15" s="82" t="s">
        <v>2</v>
      </c>
      <c r="N15" s="82" t="s">
        <v>2</v>
      </c>
      <c r="O15" s="82" t="s">
        <v>2</v>
      </c>
      <c r="P15" s="82" t="s">
        <v>2</v>
      </c>
      <c r="Q15" s="82" t="s">
        <v>2</v>
      </c>
      <c r="R15" s="82" t="s">
        <v>2</v>
      </c>
      <c r="S15" s="82" t="s">
        <v>2</v>
      </c>
      <c r="T15" s="155" t="s">
        <v>0</v>
      </c>
      <c r="U15" s="155" t="s">
        <v>0</v>
      </c>
      <c r="V15" s="78">
        <v>0.2</v>
      </c>
      <c r="W15" s="78">
        <v>0.16</v>
      </c>
      <c r="X15" s="78">
        <v>0.16</v>
      </c>
      <c r="Y15" s="78">
        <v>7.0000000000000007E-2</v>
      </c>
      <c r="Z15" s="875">
        <v>0.08</v>
      </c>
      <c r="AA15" s="875">
        <v>7.0000000000000007E-2</v>
      </c>
      <c r="AB15" s="875">
        <v>6.8012230098247528E-2</v>
      </c>
      <c r="AC15" s="875">
        <v>8.2789681851863861E-2</v>
      </c>
    </row>
    <row r="16" spans="1:29" x14ac:dyDescent="0.2">
      <c r="A16" s="673" t="s">
        <v>276</v>
      </c>
      <c r="B16" s="82" t="s">
        <v>2</v>
      </c>
      <c r="C16" s="82" t="s">
        <v>2</v>
      </c>
      <c r="D16" s="82" t="s">
        <v>2</v>
      </c>
      <c r="E16" s="82" t="s">
        <v>2</v>
      </c>
      <c r="F16" s="82" t="s">
        <v>2</v>
      </c>
      <c r="G16" s="82" t="s">
        <v>2</v>
      </c>
      <c r="H16" s="82" t="s">
        <v>2</v>
      </c>
      <c r="I16" s="82" t="s">
        <v>2</v>
      </c>
      <c r="J16" s="82" t="s">
        <v>2</v>
      </c>
      <c r="K16" s="82" t="s">
        <v>2</v>
      </c>
      <c r="L16" s="82" t="s">
        <v>2</v>
      </c>
      <c r="M16" s="82" t="s">
        <v>2</v>
      </c>
      <c r="N16" s="82" t="s">
        <v>2</v>
      </c>
      <c r="O16" s="82" t="s">
        <v>2</v>
      </c>
      <c r="P16" s="82" t="s">
        <v>2</v>
      </c>
      <c r="Q16" s="82" t="s">
        <v>2</v>
      </c>
      <c r="R16" s="82" t="s">
        <v>2</v>
      </c>
      <c r="S16" s="82" t="s">
        <v>2</v>
      </c>
      <c r="T16" s="155" t="s">
        <v>0</v>
      </c>
      <c r="U16" s="155" t="s">
        <v>0</v>
      </c>
      <c r="V16" s="78">
        <v>2.5499999999999998</v>
      </c>
      <c r="W16" s="78">
        <v>2.35</v>
      </c>
      <c r="X16" s="78">
        <v>2.54</v>
      </c>
      <c r="Y16" s="78">
        <v>2.5299999999999998</v>
      </c>
      <c r="Z16" s="875">
        <v>2.15</v>
      </c>
      <c r="AA16" s="875">
        <v>2.11</v>
      </c>
      <c r="AB16" s="875">
        <v>2.1585960388183594</v>
      </c>
      <c r="AC16" s="875">
        <v>2.2990586757659912</v>
      </c>
    </row>
    <row r="17" spans="1:29" x14ac:dyDescent="0.2">
      <c r="A17" s="166"/>
      <c r="B17" s="341"/>
      <c r="C17" s="341"/>
      <c r="D17" s="341"/>
      <c r="E17" s="155"/>
      <c r="F17" s="155"/>
      <c r="G17" s="155"/>
      <c r="H17" s="155"/>
      <c r="I17" s="155"/>
      <c r="J17" s="341"/>
      <c r="K17" s="341"/>
      <c r="L17" s="341"/>
      <c r="M17" s="341"/>
      <c r="N17" s="341"/>
      <c r="O17" s="341"/>
      <c r="P17" s="341"/>
      <c r="Q17" s="341"/>
      <c r="R17" s="341"/>
      <c r="S17" s="341"/>
      <c r="T17" s="341"/>
      <c r="U17" s="341"/>
      <c r="V17" s="341"/>
      <c r="W17" s="341"/>
      <c r="X17" s="341"/>
      <c r="Y17" s="341"/>
      <c r="Z17" s="879"/>
      <c r="AA17" s="879"/>
      <c r="AB17" s="879"/>
      <c r="AC17" s="879"/>
    </row>
    <row r="18" spans="1:29" s="4" customFormat="1" ht="15" x14ac:dyDescent="0.2">
      <c r="A18" s="430" t="s">
        <v>277</v>
      </c>
      <c r="B18" s="82" t="s">
        <v>2</v>
      </c>
      <c r="C18" s="82" t="s">
        <v>2</v>
      </c>
      <c r="D18" s="82" t="s">
        <v>2</v>
      </c>
      <c r="E18" s="82" t="s">
        <v>2</v>
      </c>
      <c r="F18" s="82" t="s">
        <v>2</v>
      </c>
      <c r="G18" s="82" t="s">
        <v>2</v>
      </c>
      <c r="H18" s="82" t="s">
        <v>2</v>
      </c>
      <c r="I18" s="341" t="s">
        <v>0</v>
      </c>
      <c r="J18" s="341" t="s">
        <v>0</v>
      </c>
      <c r="K18" s="341" t="s">
        <v>0</v>
      </c>
      <c r="L18" s="341" t="s">
        <v>0</v>
      </c>
      <c r="M18" s="341" t="s">
        <v>0</v>
      </c>
      <c r="N18" s="341" t="s">
        <v>0</v>
      </c>
      <c r="O18" s="341" t="s">
        <v>0</v>
      </c>
      <c r="P18" s="341" t="s">
        <v>0</v>
      </c>
      <c r="Q18" s="341" t="s">
        <v>0</v>
      </c>
      <c r="R18" s="341" t="s">
        <v>0</v>
      </c>
      <c r="S18" s="341" t="s">
        <v>0</v>
      </c>
      <c r="T18" s="77">
        <v>12.14</v>
      </c>
      <c r="U18" s="77">
        <v>11.59</v>
      </c>
      <c r="V18" s="77">
        <v>22.83</v>
      </c>
      <c r="W18" s="77">
        <v>29.04</v>
      </c>
      <c r="X18" s="77">
        <v>10.64</v>
      </c>
      <c r="Y18" s="77">
        <v>19.7</v>
      </c>
      <c r="Z18" s="874">
        <v>14.22</v>
      </c>
      <c r="AA18" s="874">
        <v>20.32</v>
      </c>
      <c r="AB18" s="874">
        <v>20.472410202026367</v>
      </c>
      <c r="AC18" s="874">
        <v>14.50877571105957</v>
      </c>
    </row>
    <row r="19" spans="1:29" x14ac:dyDescent="0.2">
      <c r="A19" s="429" t="s">
        <v>278</v>
      </c>
      <c r="B19" s="82" t="s">
        <v>2</v>
      </c>
      <c r="C19" s="82" t="s">
        <v>2</v>
      </c>
      <c r="D19" s="82" t="s">
        <v>2</v>
      </c>
      <c r="E19" s="82" t="s">
        <v>2</v>
      </c>
      <c r="F19" s="82" t="s">
        <v>2</v>
      </c>
      <c r="G19" s="82" t="s">
        <v>2</v>
      </c>
      <c r="H19" s="82" t="s">
        <v>2</v>
      </c>
      <c r="I19" s="155" t="s">
        <v>0</v>
      </c>
      <c r="J19" s="341" t="s">
        <v>0</v>
      </c>
      <c r="K19" s="77">
        <v>1.98</v>
      </c>
      <c r="L19" s="77">
        <v>2.0299999999999998</v>
      </c>
      <c r="M19" s="77">
        <v>1.94</v>
      </c>
      <c r="N19" s="77">
        <v>1.91</v>
      </c>
      <c r="O19" s="77">
        <v>1.88</v>
      </c>
      <c r="P19" s="77">
        <v>1.95</v>
      </c>
      <c r="Q19" s="77">
        <v>1.95</v>
      </c>
      <c r="R19" s="77">
        <v>2.0299999999999998</v>
      </c>
      <c r="S19" s="77">
        <v>2.08</v>
      </c>
      <c r="T19" s="77">
        <v>2.04</v>
      </c>
      <c r="U19" s="77">
        <v>2.0099999999999998</v>
      </c>
      <c r="V19" s="77">
        <v>1.61</v>
      </c>
      <c r="W19" s="77">
        <v>1.56</v>
      </c>
      <c r="X19" s="77">
        <v>1.51</v>
      </c>
      <c r="Y19" s="77">
        <v>1.65</v>
      </c>
      <c r="Z19" s="874">
        <v>1.31</v>
      </c>
      <c r="AA19" s="874">
        <v>1.5</v>
      </c>
      <c r="AB19" s="874">
        <v>1.4610164165496826</v>
      </c>
      <c r="AC19" s="874">
        <v>1.4776302576065063</v>
      </c>
    </row>
    <row r="20" spans="1:29" x14ac:dyDescent="0.2">
      <c r="A20" s="429" t="s">
        <v>279</v>
      </c>
      <c r="B20" s="82" t="s">
        <v>2</v>
      </c>
      <c r="C20" s="82" t="s">
        <v>2</v>
      </c>
      <c r="D20" s="82" t="s">
        <v>2</v>
      </c>
      <c r="E20" s="82" t="s">
        <v>2</v>
      </c>
      <c r="F20" s="82" t="s">
        <v>2</v>
      </c>
      <c r="G20" s="82" t="s">
        <v>2</v>
      </c>
      <c r="H20" s="82" t="s">
        <v>2</v>
      </c>
      <c r="I20" s="82" t="s">
        <v>2</v>
      </c>
      <c r="J20" s="82" t="s">
        <v>2</v>
      </c>
      <c r="K20" s="341" t="s">
        <v>0</v>
      </c>
      <c r="L20" s="341" t="s">
        <v>0</v>
      </c>
      <c r="M20" s="341" t="s">
        <v>0</v>
      </c>
      <c r="N20" s="341" t="s">
        <v>0</v>
      </c>
      <c r="O20" s="341" t="s">
        <v>0</v>
      </c>
      <c r="P20" s="341" t="s">
        <v>0</v>
      </c>
      <c r="Q20" s="341" t="s">
        <v>0</v>
      </c>
      <c r="R20" s="341" t="s">
        <v>0</v>
      </c>
      <c r="S20" s="341" t="s">
        <v>0</v>
      </c>
      <c r="T20" s="77">
        <v>2.37</v>
      </c>
      <c r="U20" s="77">
        <v>2.87</v>
      </c>
      <c r="V20" s="77">
        <v>2.27</v>
      </c>
      <c r="W20" s="77">
        <v>2.0699999999999998</v>
      </c>
      <c r="X20" s="77">
        <v>2.12</v>
      </c>
      <c r="Y20" s="77">
        <v>2.38</v>
      </c>
      <c r="Z20" s="874">
        <v>2.0499999999999998</v>
      </c>
      <c r="AA20" s="874">
        <v>2.35</v>
      </c>
      <c r="AB20" s="874">
        <v>2.3096077442169189</v>
      </c>
      <c r="AC20" s="874">
        <v>2.3795866966247559</v>
      </c>
    </row>
    <row r="21" spans="1:29" x14ac:dyDescent="0.2">
      <c r="A21" s="167"/>
      <c r="B21" s="82"/>
      <c r="C21" s="82"/>
      <c r="D21" s="82"/>
      <c r="E21" s="82"/>
      <c r="F21" s="82"/>
      <c r="G21" s="82"/>
      <c r="H21" s="82"/>
      <c r="I21" s="341"/>
      <c r="J21" s="341"/>
      <c r="K21" s="341"/>
      <c r="L21" s="341"/>
      <c r="M21" s="341"/>
      <c r="N21" s="341"/>
      <c r="O21" s="341"/>
      <c r="P21" s="341"/>
      <c r="Q21" s="341"/>
      <c r="R21" s="341"/>
      <c r="S21" s="341"/>
      <c r="T21" s="341"/>
      <c r="U21" s="341"/>
      <c r="V21" s="341"/>
      <c r="W21" s="341"/>
      <c r="X21" s="341"/>
      <c r="Y21" s="341"/>
      <c r="Z21" s="879"/>
      <c r="AA21" s="879"/>
      <c r="AB21" s="879"/>
      <c r="AC21" s="879"/>
    </row>
    <row r="22" spans="1:29" x14ac:dyDescent="0.2">
      <c r="A22" s="673" t="s">
        <v>280</v>
      </c>
      <c r="B22" s="82" t="s">
        <v>2</v>
      </c>
      <c r="C22" s="82" t="s">
        <v>2</v>
      </c>
      <c r="D22" s="82" t="s">
        <v>2</v>
      </c>
      <c r="E22" s="82" t="s">
        <v>2</v>
      </c>
      <c r="F22" s="82" t="s">
        <v>2</v>
      </c>
      <c r="G22" s="82" t="s">
        <v>2</v>
      </c>
      <c r="H22" s="82" t="s">
        <v>2</v>
      </c>
      <c r="I22" s="155" t="s">
        <v>0</v>
      </c>
      <c r="J22" s="155" t="s">
        <v>0</v>
      </c>
      <c r="K22" s="155" t="s">
        <v>0</v>
      </c>
      <c r="L22" s="155" t="s">
        <v>0</v>
      </c>
      <c r="M22" s="155" t="s">
        <v>0</v>
      </c>
      <c r="N22" s="155" t="s">
        <v>0</v>
      </c>
      <c r="O22" s="155" t="s">
        <v>0</v>
      </c>
      <c r="P22" s="155" t="s">
        <v>0</v>
      </c>
      <c r="Q22" s="155" t="s">
        <v>0</v>
      </c>
      <c r="R22" s="155" t="s">
        <v>0</v>
      </c>
      <c r="S22" s="155" t="s">
        <v>0</v>
      </c>
      <c r="T22" s="77">
        <v>2.0699999999999998</v>
      </c>
      <c r="U22" s="77">
        <v>2.08</v>
      </c>
      <c r="V22" s="77">
        <v>1.62</v>
      </c>
      <c r="W22" s="77">
        <v>1.57</v>
      </c>
      <c r="X22" s="77">
        <v>1.51</v>
      </c>
      <c r="Y22" s="77">
        <v>1.62</v>
      </c>
      <c r="Z22" s="874">
        <v>1.36</v>
      </c>
      <c r="AA22" s="874">
        <v>1.55</v>
      </c>
      <c r="AB22" s="874">
        <v>1.5166246891021729</v>
      </c>
      <c r="AC22" s="874">
        <v>1.5353398323059082</v>
      </c>
    </row>
    <row r="23" spans="1:29" x14ac:dyDescent="0.2">
      <c r="A23" s="167"/>
      <c r="B23" s="155"/>
      <c r="C23" s="155"/>
      <c r="D23" s="155"/>
      <c r="E23" s="155"/>
      <c r="F23" s="155"/>
      <c r="G23" s="155"/>
      <c r="H23" s="155"/>
      <c r="I23" s="155"/>
      <c r="J23" s="342"/>
      <c r="K23" s="341"/>
      <c r="L23" s="342"/>
      <c r="M23" s="341"/>
      <c r="N23" s="341"/>
      <c r="O23" s="341"/>
      <c r="P23" s="341"/>
      <c r="Q23" s="341"/>
      <c r="R23" s="341"/>
      <c r="S23" s="341"/>
      <c r="T23" s="341"/>
      <c r="U23" s="341"/>
      <c r="V23" s="341"/>
      <c r="W23" s="341"/>
      <c r="X23" s="341"/>
      <c r="Y23" s="341"/>
      <c r="Z23" s="879"/>
      <c r="AA23" s="879"/>
      <c r="AB23" s="879"/>
      <c r="AC23" s="879"/>
    </row>
    <row r="24" spans="1:29" x14ac:dyDescent="0.2">
      <c r="A24" s="672" t="s">
        <v>281</v>
      </c>
      <c r="B24" s="340"/>
      <c r="C24" s="340"/>
      <c r="D24" s="340"/>
      <c r="E24" s="340"/>
      <c r="F24" s="340"/>
      <c r="G24" s="340"/>
      <c r="H24" s="340"/>
      <c r="I24" s="340"/>
      <c r="J24" s="341"/>
      <c r="K24" s="341"/>
      <c r="L24" s="341"/>
      <c r="M24" s="341"/>
      <c r="N24" s="341"/>
      <c r="O24" s="341"/>
      <c r="P24" s="341"/>
      <c r="Q24" s="341"/>
      <c r="R24" s="341"/>
      <c r="S24" s="341"/>
      <c r="T24" s="341"/>
      <c r="U24" s="341"/>
      <c r="V24" s="341"/>
      <c r="W24" s="341"/>
      <c r="X24" s="341"/>
      <c r="Y24" s="341"/>
      <c r="Z24" s="879"/>
      <c r="AA24" s="879"/>
      <c r="AB24" s="879"/>
      <c r="AC24" s="879"/>
    </row>
    <row r="25" spans="1:29" x14ac:dyDescent="0.2">
      <c r="A25" s="673" t="s">
        <v>282</v>
      </c>
      <c r="B25" s="341" t="s">
        <v>0</v>
      </c>
      <c r="C25" s="341" t="s">
        <v>0</v>
      </c>
      <c r="D25" s="341" t="s">
        <v>0</v>
      </c>
      <c r="E25" s="155" t="s">
        <v>0</v>
      </c>
      <c r="F25" s="78">
        <v>2.14</v>
      </c>
      <c r="G25" s="78">
        <v>2.48</v>
      </c>
      <c r="H25" s="78">
        <v>2.88</v>
      </c>
      <c r="I25" s="78">
        <v>3.76</v>
      </c>
      <c r="J25" s="77">
        <v>3.88</v>
      </c>
      <c r="K25" s="77">
        <v>4.04</v>
      </c>
      <c r="L25" s="77">
        <v>4.25</v>
      </c>
      <c r="M25" s="77">
        <v>4.84</v>
      </c>
      <c r="N25" s="77">
        <v>5.14</v>
      </c>
      <c r="O25" s="77">
        <v>5.67</v>
      </c>
      <c r="P25" s="77">
        <v>6.36</v>
      </c>
      <c r="Q25" s="77">
        <v>6.52</v>
      </c>
      <c r="R25" s="77">
        <v>6.85</v>
      </c>
      <c r="S25" s="77">
        <v>6.87</v>
      </c>
      <c r="T25" s="77">
        <v>6.87</v>
      </c>
      <c r="U25" s="77">
        <v>7.03</v>
      </c>
      <c r="V25" s="77">
        <v>7.17</v>
      </c>
      <c r="W25" s="77">
        <v>7.17</v>
      </c>
      <c r="X25" s="77">
        <v>7.46</v>
      </c>
      <c r="Y25" s="77">
        <v>8.07</v>
      </c>
      <c r="Z25" s="874">
        <v>8.84</v>
      </c>
      <c r="AA25" s="874">
        <v>8.81</v>
      </c>
      <c r="AB25" s="874">
        <v>8.9111738204956055</v>
      </c>
      <c r="AC25" s="874">
        <v>9.7455453872680664</v>
      </c>
    </row>
    <row r="26" spans="1:29" x14ac:dyDescent="0.2">
      <c r="A26" s="673" t="s">
        <v>283</v>
      </c>
      <c r="B26" s="77">
        <v>6</v>
      </c>
      <c r="C26" s="77">
        <v>6.15</v>
      </c>
      <c r="D26" s="77">
        <v>6.31</v>
      </c>
      <c r="E26" s="78">
        <v>6.82</v>
      </c>
      <c r="F26" s="78">
        <v>9.3000000000000007</v>
      </c>
      <c r="G26" s="78">
        <v>9.74</v>
      </c>
      <c r="H26" s="78">
        <v>9.98</v>
      </c>
      <c r="I26" s="78">
        <v>10.14</v>
      </c>
      <c r="J26" s="77">
        <v>12.73</v>
      </c>
      <c r="K26" s="126">
        <v>13.3</v>
      </c>
      <c r="L26" s="77">
        <v>15.28</v>
      </c>
      <c r="M26" s="77">
        <v>16.920000000000002</v>
      </c>
      <c r="N26" s="77">
        <v>18.59</v>
      </c>
      <c r="O26" s="77">
        <v>25.1</v>
      </c>
      <c r="P26" s="77">
        <v>26.01</v>
      </c>
      <c r="Q26" s="77">
        <v>29.99</v>
      </c>
      <c r="R26" s="77">
        <v>33.17</v>
      </c>
      <c r="S26" s="77">
        <v>33.369999999999997</v>
      </c>
      <c r="T26" s="77">
        <v>33.619999999999997</v>
      </c>
      <c r="U26" s="77">
        <v>33.58</v>
      </c>
      <c r="V26" s="77">
        <v>40.44</v>
      </c>
      <c r="W26" s="77">
        <v>46.88</v>
      </c>
      <c r="X26" s="77">
        <v>49</v>
      </c>
      <c r="Y26" s="77">
        <v>56.52</v>
      </c>
      <c r="Z26" s="874">
        <v>63.28</v>
      </c>
      <c r="AA26" s="874">
        <v>61.04</v>
      </c>
      <c r="AB26" s="874">
        <v>60.189128875732422</v>
      </c>
      <c r="AC26" s="874">
        <v>67.477020263671875</v>
      </c>
    </row>
    <row r="27" spans="1:29" x14ac:dyDescent="0.2">
      <c r="A27" s="673" t="s">
        <v>284</v>
      </c>
      <c r="B27" s="77">
        <v>6</v>
      </c>
      <c r="C27" s="77">
        <v>6.63</v>
      </c>
      <c r="D27" s="77">
        <v>7.7</v>
      </c>
      <c r="E27" s="78">
        <v>7.79</v>
      </c>
      <c r="F27" s="78">
        <v>8.82</v>
      </c>
      <c r="G27" s="78">
        <v>9.1999999999999993</v>
      </c>
      <c r="H27" s="78">
        <v>11</v>
      </c>
      <c r="I27" s="78">
        <v>16.510000000000002</v>
      </c>
      <c r="J27" s="77">
        <v>17.95</v>
      </c>
      <c r="K27" s="77">
        <v>18.46</v>
      </c>
      <c r="L27" s="126">
        <v>23.4</v>
      </c>
      <c r="M27" s="77">
        <v>26.11</v>
      </c>
      <c r="N27" s="77">
        <v>27.18</v>
      </c>
      <c r="O27" s="77">
        <v>31.69</v>
      </c>
      <c r="P27" s="77">
        <v>32.5</v>
      </c>
      <c r="Q27" s="77">
        <v>41.93</v>
      </c>
      <c r="R27" s="77">
        <v>40.89</v>
      </c>
      <c r="S27" s="77">
        <v>42</v>
      </c>
      <c r="T27" s="77">
        <v>42.49</v>
      </c>
      <c r="U27" s="77">
        <v>43.74</v>
      </c>
      <c r="V27" s="77">
        <v>60.6</v>
      </c>
      <c r="W27" s="77">
        <v>62.84</v>
      </c>
      <c r="X27" s="77">
        <v>63.37</v>
      </c>
      <c r="Y27" s="77">
        <v>79.3</v>
      </c>
      <c r="Z27" s="874">
        <v>81.790000000000006</v>
      </c>
      <c r="AA27" s="874">
        <v>84.64</v>
      </c>
      <c r="AB27" s="874">
        <v>76.969406127929688</v>
      </c>
      <c r="AC27" s="874">
        <v>89.540397644042969</v>
      </c>
    </row>
    <row r="28" spans="1:29" x14ac:dyDescent="0.2">
      <c r="A28" s="166"/>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880"/>
      <c r="AA28" s="880"/>
      <c r="AB28" s="880"/>
      <c r="AC28" s="880"/>
    </row>
    <row r="29" spans="1:29" x14ac:dyDescent="0.2">
      <c r="A29" s="428" t="s">
        <v>285</v>
      </c>
      <c r="B29" s="155"/>
      <c r="C29" s="155"/>
      <c r="D29" s="155"/>
      <c r="E29" s="155"/>
      <c r="F29" s="155"/>
      <c r="G29" s="155"/>
      <c r="H29" s="155"/>
      <c r="I29" s="155"/>
      <c r="J29" s="341"/>
      <c r="K29" s="341"/>
      <c r="L29" s="341"/>
      <c r="M29" s="341"/>
      <c r="N29" s="341"/>
      <c r="O29" s="341"/>
      <c r="P29" s="341"/>
      <c r="Q29" s="341"/>
      <c r="R29" s="341"/>
      <c r="S29" s="341"/>
      <c r="T29" s="341"/>
      <c r="U29" s="341"/>
      <c r="V29" s="341"/>
      <c r="W29" s="341"/>
      <c r="X29" s="341"/>
      <c r="Y29" s="341"/>
      <c r="Z29" s="879"/>
      <c r="AA29" s="879"/>
      <c r="AB29" s="879"/>
      <c r="AC29" s="879"/>
    </row>
    <row r="30" spans="1:29" x14ac:dyDescent="0.2">
      <c r="A30" s="168" t="s">
        <v>286</v>
      </c>
      <c r="B30" s="155"/>
      <c r="C30" s="155"/>
      <c r="D30" s="155"/>
      <c r="E30" s="155"/>
      <c r="F30" s="155"/>
      <c r="G30" s="155"/>
      <c r="H30" s="155"/>
      <c r="I30" s="155"/>
      <c r="J30" s="341"/>
      <c r="K30" s="341"/>
      <c r="L30" s="341"/>
      <c r="M30" s="341"/>
      <c r="N30" s="341"/>
      <c r="O30" s="341"/>
      <c r="P30" s="341"/>
      <c r="Q30" s="341"/>
      <c r="R30" s="341"/>
      <c r="S30" s="341"/>
      <c r="T30" s="341"/>
      <c r="U30" s="341"/>
      <c r="V30" s="341"/>
      <c r="W30" s="341"/>
      <c r="X30" s="341"/>
      <c r="Y30" s="341"/>
      <c r="Z30" s="879"/>
      <c r="AA30" s="879"/>
      <c r="AB30" s="879"/>
      <c r="AC30" s="879"/>
    </row>
    <row r="31" spans="1:29" x14ac:dyDescent="0.2">
      <c r="A31" s="674" t="s">
        <v>287</v>
      </c>
      <c r="B31" s="155" t="s">
        <v>0</v>
      </c>
      <c r="C31" s="155" t="s">
        <v>0</v>
      </c>
      <c r="D31" s="155" t="s">
        <v>0</v>
      </c>
      <c r="E31" s="155" t="s">
        <v>0</v>
      </c>
      <c r="F31" s="155" t="s">
        <v>0</v>
      </c>
      <c r="G31" s="155" t="s">
        <v>0</v>
      </c>
      <c r="H31" s="155" t="s">
        <v>0</v>
      </c>
      <c r="I31" s="155" t="s">
        <v>0</v>
      </c>
      <c r="J31" s="155" t="s">
        <v>0</v>
      </c>
      <c r="K31" s="155" t="s">
        <v>0</v>
      </c>
      <c r="L31" s="155" t="s">
        <v>0</v>
      </c>
      <c r="M31" s="155" t="s">
        <v>0</v>
      </c>
      <c r="N31" s="155" t="s">
        <v>0</v>
      </c>
      <c r="O31" s="155" t="s">
        <v>0</v>
      </c>
      <c r="P31" s="155" t="s">
        <v>0</v>
      </c>
      <c r="Q31" s="353">
        <v>265.86</v>
      </c>
      <c r="R31" s="353">
        <v>266.55</v>
      </c>
      <c r="S31" s="353">
        <v>260.66000000000003</v>
      </c>
      <c r="T31" s="77">
        <v>265.86</v>
      </c>
      <c r="U31" s="77">
        <v>266.55</v>
      </c>
      <c r="V31" s="77">
        <v>243.52</v>
      </c>
      <c r="W31" s="77">
        <v>243.3</v>
      </c>
      <c r="X31" s="77">
        <v>246.18</v>
      </c>
      <c r="Y31" s="77">
        <v>260.89999999999998</v>
      </c>
      <c r="Z31" s="874">
        <v>268.2</v>
      </c>
      <c r="AA31" s="874">
        <v>276.58999999999997</v>
      </c>
      <c r="AB31" s="874">
        <v>278.215576171875</v>
      </c>
      <c r="AC31" s="874">
        <v>271.8741455078125</v>
      </c>
    </row>
    <row r="32" spans="1:29" x14ac:dyDescent="0.2">
      <c r="A32" s="673" t="s">
        <v>288</v>
      </c>
      <c r="B32" s="77">
        <v>2</v>
      </c>
      <c r="C32" s="77">
        <v>1.44</v>
      </c>
      <c r="D32" s="77">
        <v>1.1100000000000001</v>
      </c>
      <c r="E32" s="78">
        <v>1.1599999999999999</v>
      </c>
      <c r="F32" s="78">
        <v>1.87</v>
      </c>
      <c r="G32" s="78">
        <v>1.88</v>
      </c>
      <c r="H32" s="78">
        <v>2.02</v>
      </c>
      <c r="I32" s="78">
        <v>2.0499999999999998</v>
      </c>
      <c r="J32" s="126">
        <v>2.2000000000000002</v>
      </c>
      <c r="K32" s="77">
        <v>2.13</v>
      </c>
      <c r="L32" s="77">
        <v>2.0699999999999998</v>
      </c>
      <c r="M32" s="77">
        <v>2.19</v>
      </c>
      <c r="N32" s="77">
        <v>2.2400000000000002</v>
      </c>
      <c r="O32" s="77">
        <v>2.0699999999999998</v>
      </c>
      <c r="P32" s="77">
        <v>2.0699999999999998</v>
      </c>
      <c r="Q32" s="77">
        <v>2.11</v>
      </c>
      <c r="R32" s="77">
        <v>2.44</v>
      </c>
      <c r="S32" s="77">
        <v>2.3199999999999998</v>
      </c>
      <c r="T32" s="77">
        <v>2.35</v>
      </c>
      <c r="U32" s="77">
        <v>2.31</v>
      </c>
      <c r="V32" s="77">
        <v>1.73</v>
      </c>
      <c r="W32" s="77">
        <v>1.67</v>
      </c>
      <c r="X32" s="77">
        <v>1.62</v>
      </c>
      <c r="Y32" s="77">
        <v>1.5</v>
      </c>
      <c r="Z32" s="874">
        <v>1.5</v>
      </c>
      <c r="AA32" s="874">
        <v>1.7</v>
      </c>
      <c r="AB32" s="874">
        <v>1.6610327959060669</v>
      </c>
      <c r="AC32" s="874">
        <v>1.667760968208313</v>
      </c>
    </row>
    <row r="33" spans="1:29" x14ac:dyDescent="0.2">
      <c r="A33" s="166"/>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880"/>
      <c r="AA33" s="880"/>
      <c r="AB33" s="880"/>
      <c r="AC33" s="880"/>
    </row>
    <row r="34" spans="1:29" x14ac:dyDescent="0.2">
      <c r="A34" s="428" t="s">
        <v>7</v>
      </c>
      <c r="B34" s="155"/>
      <c r="C34" s="155"/>
      <c r="D34" s="155"/>
      <c r="E34" s="155"/>
      <c r="F34" s="155"/>
      <c r="G34" s="155"/>
      <c r="H34" s="155"/>
      <c r="I34" s="155"/>
      <c r="J34" s="341"/>
      <c r="K34" s="341"/>
      <c r="L34" s="341"/>
      <c r="M34" s="341"/>
      <c r="N34" s="341"/>
      <c r="O34" s="341"/>
      <c r="P34" s="341"/>
      <c r="Q34" s="341"/>
      <c r="R34" s="341"/>
      <c r="S34" s="341"/>
      <c r="T34" s="341"/>
      <c r="U34" s="341"/>
      <c r="V34" s="341"/>
      <c r="W34" s="341"/>
      <c r="X34" s="341"/>
      <c r="Y34" s="341"/>
      <c r="Z34" s="879"/>
      <c r="AA34" s="879"/>
      <c r="AB34" s="879"/>
      <c r="AC34" s="879"/>
    </row>
    <row r="35" spans="1:29" x14ac:dyDescent="0.2">
      <c r="A35" s="673" t="s">
        <v>289</v>
      </c>
      <c r="B35" s="155" t="s">
        <v>0</v>
      </c>
      <c r="C35" s="155" t="s">
        <v>0</v>
      </c>
      <c r="D35" s="155" t="s">
        <v>0</v>
      </c>
      <c r="E35" s="155" t="s">
        <v>0</v>
      </c>
      <c r="F35" s="155" t="s">
        <v>0</v>
      </c>
      <c r="G35" s="155" t="s">
        <v>0</v>
      </c>
      <c r="H35" s="155" t="s">
        <v>0</v>
      </c>
      <c r="I35" s="155" t="s">
        <v>0</v>
      </c>
      <c r="J35" s="155" t="s">
        <v>0</v>
      </c>
      <c r="K35" s="155" t="s">
        <v>0</v>
      </c>
      <c r="L35" s="155" t="s">
        <v>0</v>
      </c>
      <c r="M35" s="155" t="s">
        <v>0</v>
      </c>
      <c r="N35" s="155" t="s">
        <v>0</v>
      </c>
      <c r="O35" s="155" t="s">
        <v>0</v>
      </c>
      <c r="P35" s="155" t="s">
        <v>0</v>
      </c>
      <c r="Q35" s="155" t="s">
        <v>0</v>
      </c>
      <c r="R35" s="155" t="s">
        <v>0</v>
      </c>
      <c r="S35" s="155" t="s">
        <v>0</v>
      </c>
      <c r="T35" s="155" t="s">
        <v>0</v>
      </c>
      <c r="U35" s="155" t="s">
        <v>0</v>
      </c>
      <c r="V35" s="78">
        <v>23.54</v>
      </c>
      <c r="W35" s="78">
        <v>14.13</v>
      </c>
      <c r="X35" s="78">
        <v>19.34</v>
      </c>
      <c r="Y35" s="78">
        <v>21.34</v>
      </c>
      <c r="Z35" s="875">
        <v>17.829999999999998</v>
      </c>
      <c r="AA35" s="875">
        <v>17.84</v>
      </c>
      <c r="AB35" s="875">
        <v>18.358806610107422</v>
      </c>
      <c r="AC35" s="875">
        <v>18.603542327880859</v>
      </c>
    </row>
    <row r="36" spans="1:29" x14ac:dyDescent="0.2">
      <c r="A36" s="673" t="s">
        <v>290</v>
      </c>
      <c r="B36" s="77">
        <v>5.5</v>
      </c>
      <c r="C36" s="77">
        <v>4.2699999999999996</v>
      </c>
      <c r="D36" s="77">
        <v>5.57</v>
      </c>
      <c r="E36" s="78">
        <v>6.17</v>
      </c>
      <c r="F36" s="78">
        <v>7.73</v>
      </c>
      <c r="G36" s="78">
        <v>8.24</v>
      </c>
      <c r="H36" s="78">
        <v>8.4</v>
      </c>
      <c r="I36" s="78">
        <v>8.5</v>
      </c>
      <c r="J36" s="77">
        <v>9.7899999999999991</v>
      </c>
      <c r="K36" s="77">
        <v>10.72</v>
      </c>
      <c r="L36" s="126">
        <v>12.3</v>
      </c>
      <c r="M36" s="77">
        <v>15</v>
      </c>
      <c r="N36" s="77">
        <v>20.07</v>
      </c>
      <c r="O36" s="77">
        <v>20.7</v>
      </c>
      <c r="P36" s="77">
        <v>21.13</v>
      </c>
      <c r="Q36" s="77">
        <v>20.64</v>
      </c>
      <c r="R36" s="77">
        <v>27.58</v>
      </c>
      <c r="S36" s="77">
        <v>27.32</v>
      </c>
      <c r="T36" s="77">
        <v>28.54</v>
      </c>
      <c r="U36" s="155" t="s">
        <v>0</v>
      </c>
      <c r="V36" s="78">
        <v>19.57</v>
      </c>
      <c r="W36" s="78">
        <v>23.48</v>
      </c>
      <c r="X36" s="78">
        <v>20.96</v>
      </c>
      <c r="Y36" s="78">
        <v>40.04</v>
      </c>
      <c r="Z36" s="875">
        <v>43.99</v>
      </c>
      <c r="AA36" s="875">
        <v>45.4</v>
      </c>
      <c r="AB36" s="875">
        <v>45.640918731689453</v>
      </c>
      <c r="AC36" s="875">
        <v>45.967609405517578</v>
      </c>
    </row>
    <row r="37" spans="1:29" x14ac:dyDescent="0.2">
      <c r="A37" s="166"/>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880"/>
      <c r="AA37" s="880"/>
      <c r="AB37" s="880"/>
      <c r="AC37" s="880"/>
    </row>
    <row r="38" spans="1:29" x14ac:dyDescent="0.2">
      <c r="A38" s="431" t="s">
        <v>291</v>
      </c>
      <c r="B38" s="340"/>
      <c r="C38" s="340"/>
      <c r="D38" s="340"/>
      <c r="E38" s="340"/>
      <c r="F38" s="340"/>
      <c r="G38" s="340"/>
      <c r="H38" s="340"/>
      <c r="I38" s="340"/>
      <c r="J38" s="341"/>
      <c r="K38" s="341"/>
      <c r="L38" s="341"/>
      <c r="M38" s="341"/>
      <c r="N38" s="341"/>
      <c r="O38" s="341"/>
      <c r="P38" s="341"/>
      <c r="Q38" s="341"/>
      <c r="R38" s="341"/>
      <c r="S38" s="341"/>
      <c r="T38" s="341"/>
      <c r="U38" s="341"/>
      <c r="V38" s="341"/>
      <c r="W38" s="341"/>
      <c r="X38" s="341"/>
      <c r="Y38" s="341"/>
      <c r="Z38" s="879"/>
      <c r="AA38" s="879"/>
      <c r="AB38" s="879"/>
      <c r="AC38" s="879"/>
    </row>
    <row r="39" spans="1:29" s="4" customFormat="1" x14ac:dyDescent="0.2">
      <c r="A39" s="432" t="s">
        <v>292</v>
      </c>
      <c r="B39" s="77">
        <v>0</v>
      </c>
      <c r="C39" s="77">
        <v>0</v>
      </c>
      <c r="D39" s="77">
        <v>0</v>
      </c>
      <c r="E39" s="77">
        <v>0</v>
      </c>
      <c r="F39" s="77">
        <v>0</v>
      </c>
      <c r="G39" s="77">
        <v>0</v>
      </c>
      <c r="H39" s="77">
        <v>0</v>
      </c>
      <c r="I39" s="77">
        <v>0</v>
      </c>
      <c r="J39" s="77">
        <v>0</v>
      </c>
      <c r="K39" s="77">
        <v>0</v>
      </c>
      <c r="L39" s="77">
        <v>0</v>
      </c>
      <c r="M39" s="77">
        <v>0</v>
      </c>
      <c r="N39" s="77">
        <v>0</v>
      </c>
      <c r="O39" s="77">
        <v>0</v>
      </c>
      <c r="P39" s="77">
        <v>0</v>
      </c>
      <c r="Q39" s="77">
        <v>0</v>
      </c>
      <c r="R39" s="77">
        <v>0</v>
      </c>
      <c r="S39" s="77">
        <v>0</v>
      </c>
      <c r="T39" s="77">
        <v>0</v>
      </c>
      <c r="U39" s="77">
        <v>0</v>
      </c>
      <c r="V39" s="77">
        <v>0</v>
      </c>
      <c r="W39" s="77">
        <v>0</v>
      </c>
      <c r="X39" s="77">
        <v>0</v>
      </c>
      <c r="Y39" s="77">
        <v>0</v>
      </c>
      <c r="Z39" s="874">
        <v>0</v>
      </c>
      <c r="AA39" s="874">
        <v>0</v>
      </c>
      <c r="AB39" s="874">
        <v>0</v>
      </c>
      <c r="AC39" s="874">
        <v>0</v>
      </c>
    </row>
    <row r="40" spans="1:29" x14ac:dyDescent="0.2">
      <c r="A40" s="169"/>
      <c r="B40" s="340"/>
      <c r="C40" s="340"/>
      <c r="D40" s="340"/>
      <c r="E40" s="340"/>
      <c r="F40" s="340"/>
      <c r="G40" s="340"/>
      <c r="H40" s="340"/>
      <c r="I40" s="340"/>
      <c r="J40" s="341"/>
      <c r="K40" s="341"/>
      <c r="L40" s="341"/>
      <c r="M40" s="341"/>
      <c r="N40" s="341"/>
      <c r="O40" s="341"/>
      <c r="P40" s="341"/>
      <c r="Q40" s="341"/>
      <c r="R40" s="341"/>
      <c r="S40" s="341"/>
      <c r="T40" s="341"/>
      <c r="U40" s="341"/>
      <c r="V40" s="341"/>
      <c r="W40" s="341"/>
      <c r="X40" s="341"/>
      <c r="Y40" s="341"/>
      <c r="Z40" s="879"/>
      <c r="AA40" s="879"/>
      <c r="AB40" s="879"/>
      <c r="AC40" s="879"/>
    </row>
    <row r="41" spans="1:29" x14ac:dyDescent="0.2">
      <c r="A41" s="431" t="s">
        <v>293</v>
      </c>
      <c r="B41" s="155"/>
      <c r="C41" s="155"/>
      <c r="D41" s="155"/>
      <c r="E41" s="155"/>
      <c r="F41" s="155"/>
      <c r="G41" s="155"/>
      <c r="H41" s="155"/>
      <c r="I41" s="155"/>
      <c r="J41" s="341"/>
      <c r="K41" s="341"/>
      <c r="L41" s="341"/>
      <c r="M41" s="341"/>
      <c r="N41" s="341"/>
      <c r="O41" s="341"/>
      <c r="P41" s="341"/>
      <c r="Q41" s="341"/>
      <c r="R41" s="341"/>
      <c r="S41" s="341"/>
      <c r="T41" s="341"/>
      <c r="U41" s="341"/>
      <c r="V41" s="341"/>
      <c r="W41" s="341"/>
      <c r="X41" s="341"/>
      <c r="Y41" s="341"/>
      <c r="Z41" s="879"/>
      <c r="AA41" s="879"/>
      <c r="AB41" s="879"/>
      <c r="AC41" s="879"/>
    </row>
    <row r="42" spans="1:29" x14ac:dyDescent="0.2">
      <c r="A42" s="168" t="s">
        <v>286</v>
      </c>
      <c r="B42" s="155"/>
      <c r="C42" s="155"/>
      <c r="D42" s="155"/>
      <c r="E42" s="155"/>
      <c r="F42" s="155"/>
      <c r="G42" s="155"/>
      <c r="H42" s="155"/>
      <c r="I42" s="155"/>
      <c r="J42" s="341"/>
      <c r="K42" s="341"/>
      <c r="L42" s="341"/>
      <c r="M42" s="341"/>
      <c r="N42" s="341"/>
      <c r="O42" s="341"/>
      <c r="P42" s="341"/>
      <c r="Q42" s="341"/>
      <c r="R42" s="341"/>
      <c r="S42" s="341"/>
      <c r="T42" s="341"/>
      <c r="U42" s="341"/>
      <c r="V42" s="341"/>
      <c r="W42" s="341"/>
      <c r="X42" s="341"/>
      <c r="Y42" s="341"/>
      <c r="Z42" s="879"/>
      <c r="AA42" s="879"/>
      <c r="AB42" s="879"/>
      <c r="AC42" s="879"/>
    </row>
    <row r="43" spans="1:29" x14ac:dyDescent="0.2">
      <c r="A43" s="674" t="s">
        <v>294</v>
      </c>
      <c r="B43" s="77">
        <v>0</v>
      </c>
      <c r="C43" s="77">
        <v>0</v>
      </c>
      <c r="D43" s="77">
        <v>0</v>
      </c>
      <c r="E43" s="77">
        <v>0</v>
      </c>
      <c r="F43" s="77">
        <v>0</v>
      </c>
      <c r="G43" s="77">
        <v>0</v>
      </c>
      <c r="H43" s="78">
        <v>0</v>
      </c>
      <c r="I43" s="78">
        <v>0.03</v>
      </c>
      <c r="J43" s="78">
        <v>0.05</v>
      </c>
      <c r="K43" s="78">
        <v>0.04</v>
      </c>
      <c r="L43" s="78">
        <v>0.04</v>
      </c>
      <c r="M43" s="77">
        <v>0.04</v>
      </c>
      <c r="N43" s="77">
        <v>0.04</v>
      </c>
      <c r="O43" s="77">
        <v>0.02</v>
      </c>
      <c r="P43" s="77">
        <v>0.02</v>
      </c>
      <c r="Q43" s="77">
        <v>0.03</v>
      </c>
      <c r="R43" s="77">
        <v>0.01</v>
      </c>
      <c r="S43" s="77">
        <v>0.23</v>
      </c>
      <c r="T43" s="77">
        <v>0.21</v>
      </c>
      <c r="U43" s="77">
        <v>0.19</v>
      </c>
      <c r="V43" s="77">
        <v>0.28999999999999998</v>
      </c>
      <c r="W43" s="77">
        <v>0.34</v>
      </c>
      <c r="X43" s="77">
        <v>0.32</v>
      </c>
      <c r="Y43" s="77">
        <v>0.34</v>
      </c>
      <c r="Z43" s="874">
        <v>0.05</v>
      </c>
      <c r="AA43" s="874">
        <v>0.06</v>
      </c>
      <c r="AB43" s="874">
        <v>1.499884482473135E-2</v>
      </c>
      <c r="AC43" s="874">
        <v>2.5661138817667961E-2</v>
      </c>
    </row>
    <row r="44" spans="1:29" x14ac:dyDescent="0.2">
      <c r="A44" s="673" t="s">
        <v>295</v>
      </c>
      <c r="B44" s="77">
        <v>0</v>
      </c>
      <c r="C44" s="341" t="s">
        <v>0</v>
      </c>
      <c r="D44" s="341" t="s">
        <v>0</v>
      </c>
      <c r="E44" s="155" t="s">
        <v>0</v>
      </c>
      <c r="F44" s="78">
        <v>2.2000000000000002</v>
      </c>
      <c r="G44" s="78">
        <v>2.83</v>
      </c>
      <c r="H44" s="78">
        <v>2.91</v>
      </c>
      <c r="I44" s="78">
        <v>2.93</v>
      </c>
      <c r="J44" s="126">
        <v>3.31</v>
      </c>
      <c r="K44" s="77">
        <v>3.49</v>
      </c>
      <c r="L44" s="77">
        <v>3.79</v>
      </c>
      <c r="M44" s="77">
        <v>3.78</v>
      </c>
      <c r="N44" s="77">
        <v>4.28</v>
      </c>
      <c r="O44" s="77">
        <v>3.76</v>
      </c>
      <c r="P44" s="77">
        <v>3.69</v>
      </c>
      <c r="Q44" s="77">
        <v>3.89</v>
      </c>
      <c r="R44" s="77">
        <v>4.07</v>
      </c>
      <c r="S44" s="77">
        <v>3.86</v>
      </c>
      <c r="T44" s="77">
        <v>3.87</v>
      </c>
      <c r="U44" s="77">
        <v>3.76</v>
      </c>
      <c r="V44" s="77">
        <v>2.84</v>
      </c>
      <c r="W44" s="77">
        <v>2.46</v>
      </c>
      <c r="X44" s="77">
        <v>2.38</v>
      </c>
      <c r="Y44" s="77">
        <v>2.4700000000000002</v>
      </c>
      <c r="Z44" s="874">
        <v>2.66</v>
      </c>
      <c r="AA44" s="874">
        <v>3.14</v>
      </c>
      <c r="AB44" s="874">
        <v>3.0271298885345459</v>
      </c>
      <c r="AC44" s="874">
        <v>2.7732589244842529</v>
      </c>
    </row>
    <row r="45" spans="1:29" x14ac:dyDescent="0.2">
      <c r="A45" s="673" t="s">
        <v>296</v>
      </c>
      <c r="B45" s="77">
        <v>1</v>
      </c>
      <c r="C45" s="77">
        <v>0</v>
      </c>
      <c r="D45" s="77">
        <v>0.51</v>
      </c>
      <c r="E45" s="78">
        <v>0.7</v>
      </c>
      <c r="F45" s="78">
        <v>1.23</v>
      </c>
      <c r="G45" s="78">
        <v>1.63</v>
      </c>
      <c r="H45" s="78">
        <v>1.65</v>
      </c>
      <c r="I45" s="78">
        <v>1.87</v>
      </c>
      <c r="J45" s="77">
        <v>1.95</v>
      </c>
      <c r="K45" s="77">
        <v>2.25</v>
      </c>
      <c r="L45" s="77">
        <v>2.19</v>
      </c>
      <c r="M45" s="77">
        <v>2.64</v>
      </c>
      <c r="N45" s="77">
        <v>4</v>
      </c>
      <c r="O45" s="77">
        <v>3.89</v>
      </c>
      <c r="P45" s="77">
        <v>4.09</v>
      </c>
      <c r="Q45" s="77">
        <v>4.72</v>
      </c>
      <c r="R45" s="77">
        <v>5.14</v>
      </c>
      <c r="S45" s="77">
        <v>6.38</v>
      </c>
      <c r="T45" s="77">
        <v>6.45</v>
      </c>
      <c r="U45" s="77">
        <v>6.58</v>
      </c>
      <c r="V45" s="77">
        <v>5.26</v>
      </c>
      <c r="W45" s="77">
        <v>4.97</v>
      </c>
      <c r="X45" s="77">
        <v>4.88</v>
      </c>
      <c r="Y45" s="77">
        <v>4.8499999999999996</v>
      </c>
      <c r="Z45" s="874">
        <v>4.9400000000000004</v>
      </c>
      <c r="AA45" s="874">
        <v>5.65</v>
      </c>
      <c r="AB45" s="874">
        <v>5.4621920585632324</v>
      </c>
      <c r="AC45" s="874">
        <v>5.6087765693664551</v>
      </c>
    </row>
    <row r="46" spans="1:29" s="45" customFormat="1" x14ac:dyDescent="0.2">
      <c r="A46" s="673" t="s">
        <v>297</v>
      </c>
      <c r="B46" s="110">
        <v>1</v>
      </c>
      <c r="C46" s="110">
        <v>1.44</v>
      </c>
      <c r="D46" s="110">
        <v>1.52</v>
      </c>
      <c r="E46" s="374">
        <v>2.02</v>
      </c>
      <c r="F46" s="374">
        <v>3.25</v>
      </c>
      <c r="G46" s="374">
        <v>3.66</v>
      </c>
      <c r="H46" s="374">
        <v>3.91</v>
      </c>
      <c r="I46" s="374">
        <v>4.08</v>
      </c>
      <c r="J46" s="376">
        <v>4.4000000000000004</v>
      </c>
      <c r="K46" s="110">
        <v>4.4400000000000004</v>
      </c>
      <c r="L46" s="376">
        <v>4.46</v>
      </c>
      <c r="M46" s="110">
        <v>4.32</v>
      </c>
      <c r="N46" s="110">
        <v>4.8099999999999996</v>
      </c>
      <c r="O46" s="110">
        <v>4.79</v>
      </c>
      <c r="P46" s="110">
        <v>4.91</v>
      </c>
      <c r="Q46" s="110">
        <v>5.49</v>
      </c>
      <c r="R46" s="110">
        <v>5.53</v>
      </c>
      <c r="S46" s="110">
        <v>6.78</v>
      </c>
      <c r="T46" s="110">
        <v>6.84</v>
      </c>
      <c r="U46" s="110">
        <v>6.81</v>
      </c>
      <c r="V46" s="110">
        <v>5.35</v>
      </c>
      <c r="W46" s="110">
        <v>5.03</v>
      </c>
      <c r="X46" s="110">
        <v>4.93</v>
      </c>
      <c r="Y46" s="110">
        <v>4.91</v>
      </c>
      <c r="Z46" s="876">
        <v>5</v>
      </c>
      <c r="AA46" s="876">
        <v>5.72</v>
      </c>
      <c r="AB46" s="876">
        <v>5.5283117294311523</v>
      </c>
      <c r="AC46" s="876">
        <v>5.6947307586669922</v>
      </c>
    </row>
    <row r="47" spans="1:29" s="4" customFormat="1" ht="18.75" x14ac:dyDescent="0.2">
      <c r="A47" s="640" t="s">
        <v>298</v>
      </c>
      <c r="B47" s="640"/>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725"/>
      <c r="AA47" s="725"/>
      <c r="AB47" s="725"/>
    </row>
    <row r="48" spans="1:29" ht="18.75" x14ac:dyDescent="0.2">
      <c r="A48" s="676" t="s">
        <v>299</v>
      </c>
      <c r="B48" s="675"/>
      <c r="C48" s="675"/>
      <c r="D48" s="675"/>
      <c r="E48" s="675"/>
      <c r="F48" s="675"/>
      <c r="G48" s="346"/>
      <c r="H48" s="346"/>
      <c r="I48" s="346"/>
      <c r="J48" s="346"/>
      <c r="K48" s="346"/>
      <c r="L48" s="346"/>
      <c r="M48" s="346"/>
      <c r="N48" s="59"/>
      <c r="O48" s="59"/>
      <c r="P48" s="59"/>
      <c r="Q48" s="59"/>
      <c r="R48" s="59"/>
      <c r="S48" s="59"/>
      <c r="T48" s="344"/>
      <c r="U48" s="344"/>
      <c r="V48" s="344"/>
      <c r="W48" s="4"/>
      <c r="X48" s="4"/>
      <c r="Y48" s="4"/>
      <c r="Z48" s="4"/>
    </row>
    <row r="49" spans="1:29" ht="12.75" customHeight="1" x14ac:dyDescent="0.2">
      <c r="A49" s="173"/>
      <c r="B49" s="173"/>
      <c r="C49" s="173"/>
      <c r="D49" s="72"/>
      <c r="E49" s="59"/>
      <c r="F49" s="59"/>
      <c r="G49" s="59"/>
      <c r="H49" s="59"/>
      <c r="I49" s="59"/>
      <c r="J49" s="59"/>
      <c r="K49" s="59"/>
      <c r="L49" s="59"/>
      <c r="M49" s="59"/>
      <c r="N49" s="59"/>
      <c r="O49" s="59"/>
      <c r="P49" s="59"/>
      <c r="Q49" s="59"/>
      <c r="R49" s="59"/>
      <c r="S49" s="59"/>
      <c r="T49" s="344"/>
      <c r="U49" s="344"/>
      <c r="V49" s="344"/>
      <c r="W49" s="4"/>
      <c r="X49" s="4"/>
      <c r="Y49" s="4"/>
      <c r="Z49" s="4"/>
    </row>
    <row r="50" spans="1:29" s="4" customFormat="1" ht="12.75" customHeight="1" x14ac:dyDescent="0.2">
      <c r="A50" s="173"/>
      <c r="B50" s="173"/>
      <c r="C50" s="350"/>
      <c r="D50" s="72"/>
      <c r="E50" s="59"/>
      <c r="F50" s="59"/>
      <c r="G50" s="59"/>
      <c r="H50" s="59"/>
      <c r="I50" s="339"/>
      <c r="J50" s="59"/>
      <c r="K50" s="59"/>
      <c r="L50" s="59"/>
      <c r="M50" s="59"/>
      <c r="N50" s="59"/>
      <c r="O50" s="59"/>
      <c r="P50" s="59"/>
      <c r="Q50" s="59"/>
      <c r="R50" s="59"/>
      <c r="S50" s="59"/>
      <c r="T50" s="344"/>
      <c r="U50" s="344"/>
      <c r="V50" s="344"/>
    </row>
    <row r="51" spans="1:29" ht="12.75" customHeight="1" x14ac:dyDescent="0.2">
      <c r="A51" s="550" t="s">
        <v>376</v>
      </c>
      <c r="B51" s="5"/>
      <c r="C51" s="5"/>
      <c r="D51" s="72"/>
      <c r="E51" s="59"/>
      <c r="F51" s="59"/>
      <c r="G51" s="59"/>
      <c r="H51" s="59"/>
      <c r="I51" s="59"/>
      <c r="J51" s="59"/>
      <c r="K51" s="59"/>
      <c r="L51" s="59"/>
      <c r="M51" s="59"/>
      <c r="N51" s="59"/>
      <c r="O51" s="59"/>
      <c r="P51" s="59"/>
      <c r="Q51" s="59"/>
      <c r="R51" s="59"/>
      <c r="S51" s="59"/>
      <c r="T51" s="172"/>
      <c r="U51" s="172"/>
      <c r="V51" s="172"/>
      <c r="W51" s="4"/>
      <c r="X51" s="4"/>
      <c r="Y51" s="4"/>
      <c r="Z51" s="4"/>
    </row>
    <row r="52" spans="1:29" x14ac:dyDescent="0.2">
      <c r="A52" s="162"/>
      <c r="B52" s="354">
        <v>32509</v>
      </c>
      <c r="C52" s="354">
        <v>32874</v>
      </c>
      <c r="D52" s="354">
        <v>33239</v>
      </c>
      <c r="E52" s="355">
        <v>33604</v>
      </c>
      <c r="F52" s="355">
        <v>33970</v>
      </c>
      <c r="G52" s="355">
        <v>34335</v>
      </c>
      <c r="H52" s="355">
        <v>34700</v>
      </c>
      <c r="I52" s="355">
        <v>35065</v>
      </c>
      <c r="J52" s="354">
        <v>35431</v>
      </c>
      <c r="K52" s="354">
        <v>35796</v>
      </c>
      <c r="L52" s="354">
        <v>36161</v>
      </c>
      <c r="M52" s="354">
        <v>36526</v>
      </c>
      <c r="N52" s="354">
        <v>36892</v>
      </c>
      <c r="O52" s="354">
        <v>37257</v>
      </c>
      <c r="P52" s="354">
        <v>37622</v>
      </c>
      <c r="Q52" s="354">
        <v>37987</v>
      </c>
      <c r="R52" s="354">
        <v>38353</v>
      </c>
      <c r="S52" s="354">
        <v>38718</v>
      </c>
      <c r="T52" s="354">
        <v>39083</v>
      </c>
      <c r="U52" s="354">
        <v>39448</v>
      </c>
      <c r="V52" s="354">
        <v>39814</v>
      </c>
      <c r="W52" s="354">
        <v>40179</v>
      </c>
      <c r="X52" s="354">
        <v>40544</v>
      </c>
      <c r="Y52" s="354">
        <v>40909</v>
      </c>
      <c r="Z52" s="886">
        <v>41275</v>
      </c>
      <c r="AA52" s="886">
        <v>41640</v>
      </c>
      <c r="AB52" s="886">
        <v>42005</v>
      </c>
      <c r="AC52" s="886">
        <v>42370</v>
      </c>
    </row>
    <row r="53" spans="1:29" x14ac:dyDescent="0.2">
      <c r="A53" s="677" t="s">
        <v>269</v>
      </c>
      <c r="B53" s="389"/>
      <c r="C53" s="356"/>
      <c r="D53" s="242"/>
      <c r="E53" s="281"/>
      <c r="F53" s="281"/>
      <c r="G53" s="281"/>
      <c r="H53" s="281"/>
      <c r="I53" s="357"/>
      <c r="J53" s="281"/>
      <c r="K53" s="281"/>
      <c r="L53" s="281"/>
      <c r="M53" s="281"/>
      <c r="N53" s="281"/>
      <c r="O53" s="281"/>
      <c r="P53" s="281"/>
      <c r="Q53" s="281"/>
      <c r="R53" s="281"/>
      <c r="S53" s="281"/>
      <c r="T53" s="358"/>
      <c r="U53" s="359"/>
      <c r="V53" s="360"/>
      <c r="W53" s="360"/>
      <c r="X53" s="360"/>
      <c r="Y53" s="360"/>
      <c r="Z53" s="888"/>
      <c r="AA53" s="888"/>
      <c r="AB53" s="888"/>
      <c r="AC53" s="888"/>
    </row>
    <row r="54" spans="1:29" x14ac:dyDescent="0.2">
      <c r="A54" s="387"/>
      <c r="B54" s="361"/>
      <c r="C54" s="361"/>
      <c r="D54" s="242"/>
      <c r="E54" s="281"/>
      <c r="F54" s="281"/>
      <c r="G54" s="281"/>
      <c r="H54" s="281"/>
      <c r="I54" s="357"/>
      <c r="J54" s="281"/>
      <c r="K54" s="281"/>
      <c r="L54" s="281"/>
      <c r="M54" s="281"/>
      <c r="N54" s="281"/>
      <c r="O54" s="281"/>
      <c r="P54" s="281"/>
      <c r="Q54" s="281"/>
      <c r="R54" s="281"/>
      <c r="S54" s="281"/>
      <c r="T54" s="358"/>
      <c r="U54" s="359"/>
      <c r="V54" s="359"/>
      <c r="W54" s="359"/>
      <c r="X54" s="359"/>
      <c r="Y54" s="359"/>
      <c r="Z54" s="887"/>
      <c r="AA54" s="887"/>
      <c r="AB54" s="887"/>
      <c r="AC54" s="887"/>
    </row>
    <row r="55" spans="1:29" x14ac:dyDescent="0.2">
      <c r="A55" s="672" t="s">
        <v>270</v>
      </c>
      <c r="B55" s="361"/>
      <c r="C55" s="361"/>
      <c r="D55" s="121"/>
      <c r="E55" s="357"/>
      <c r="F55" s="357"/>
      <c r="G55" s="357"/>
      <c r="H55" s="357"/>
      <c r="I55" s="357"/>
      <c r="J55" s="357"/>
      <c r="K55" s="357"/>
      <c r="L55" s="357"/>
      <c r="M55" s="357"/>
      <c r="N55" s="357"/>
      <c r="O55" s="357"/>
      <c r="P55" s="357"/>
      <c r="Q55" s="357"/>
      <c r="R55" s="357"/>
      <c r="S55" s="357"/>
      <c r="T55" s="362"/>
      <c r="U55" s="362"/>
      <c r="V55" s="362"/>
      <c r="W55" s="362"/>
      <c r="X55" s="362"/>
      <c r="Y55" s="362"/>
      <c r="Z55" s="889"/>
      <c r="AA55" s="889"/>
      <c r="AB55" s="889"/>
      <c r="AC55" s="889"/>
    </row>
    <row r="56" spans="1:29" x14ac:dyDescent="0.2">
      <c r="A56" s="678" t="s">
        <v>301</v>
      </c>
      <c r="B56" s="140" t="s">
        <v>0</v>
      </c>
      <c r="C56" s="78">
        <v>0.61</v>
      </c>
      <c r="D56" s="77">
        <v>0.4</v>
      </c>
      <c r="E56" s="373">
        <v>0.77</v>
      </c>
      <c r="F56" s="373">
        <v>0.89</v>
      </c>
      <c r="G56" s="373">
        <v>0.92</v>
      </c>
      <c r="H56" s="373">
        <v>0.93</v>
      </c>
      <c r="I56" s="373">
        <v>1.34</v>
      </c>
      <c r="J56" s="130">
        <v>1.62</v>
      </c>
      <c r="K56" s="130">
        <v>1.64</v>
      </c>
      <c r="L56" s="130">
        <v>1.59</v>
      </c>
      <c r="M56" s="77">
        <v>2.0699999999999998</v>
      </c>
      <c r="N56" s="130">
        <v>2.73</v>
      </c>
      <c r="O56" s="130">
        <v>2.82</v>
      </c>
      <c r="P56" s="130">
        <v>2.85</v>
      </c>
      <c r="Q56" s="130">
        <v>2.99</v>
      </c>
      <c r="R56" s="130">
        <v>3.28</v>
      </c>
      <c r="S56" s="130">
        <v>3.35</v>
      </c>
      <c r="T56" s="77">
        <v>3.49</v>
      </c>
      <c r="U56" s="140" t="s">
        <v>0</v>
      </c>
      <c r="V56" s="140" t="s">
        <v>0</v>
      </c>
      <c r="W56" s="140" t="s">
        <v>0</v>
      </c>
      <c r="X56" s="140" t="s">
        <v>0</v>
      </c>
      <c r="Y56" s="140" t="s">
        <v>0</v>
      </c>
      <c r="Z56" s="884" t="s">
        <v>0</v>
      </c>
      <c r="AA56" s="884" t="s">
        <v>0</v>
      </c>
      <c r="AB56" s="884" t="s">
        <v>0</v>
      </c>
      <c r="AC56" s="884" t="s">
        <v>0</v>
      </c>
    </row>
    <row r="57" spans="1:29" x14ac:dyDescent="0.2">
      <c r="A57" s="679" t="s">
        <v>302</v>
      </c>
      <c r="B57" s="140" t="s">
        <v>0</v>
      </c>
      <c r="C57" s="78">
        <v>1.03</v>
      </c>
      <c r="D57" s="77">
        <v>1.19</v>
      </c>
      <c r="E57" s="78">
        <v>1.77</v>
      </c>
      <c r="F57" s="78">
        <v>2.08</v>
      </c>
      <c r="G57" s="78">
        <v>2.12</v>
      </c>
      <c r="H57" s="78">
        <v>2.1800000000000002</v>
      </c>
      <c r="I57" s="78">
        <v>3</v>
      </c>
      <c r="J57" s="77">
        <v>3.12</v>
      </c>
      <c r="K57" s="77">
        <v>3.53</v>
      </c>
      <c r="L57" s="77">
        <v>3.44</v>
      </c>
      <c r="M57" s="77">
        <v>4.0199999999999996</v>
      </c>
      <c r="N57" s="77">
        <v>4.25</v>
      </c>
      <c r="O57" s="77">
        <v>4.78</v>
      </c>
      <c r="P57" s="130">
        <v>4.88</v>
      </c>
      <c r="Q57" s="130">
        <v>5.19</v>
      </c>
      <c r="R57" s="130">
        <v>5.46</v>
      </c>
      <c r="S57" s="130">
        <v>5.53</v>
      </c>
      <c r="T57" s="77">
        <v>5.48</v>
      </c>
      <c r="U57" s="140" t="s">
        <v>0</v>
      </c>
      <c r="V57" s="140" t="s">
        <v>0</v>
      </c>
      <c r="W57" s="140" t="s">
        <v>0</v>
      </c>
      <c r="X57" s="140" t="s">
        <v>0</v>
      </c>
      <c r="Y57" s="140" t="s">
        <v>0</v>
      </c>
      <c r="Z57" s="884" t="s">
        <v>0</v>
      </c>
      <c r="AA57" s="884" t="s">
        <v>0</v>
      </c>
      <c r="AB57" s="884" t="s">
        <v>0</v>
      </c>
      <c r="AC57" s="884" t="s">
        <v>0</v>
      </c>
    </row>
    <row r="58" spans="1:29" ht="12.75" customHeight="1" x14ac:dyDescent="0.2">
      <c r="A58" s="679" t="s">
        <v>303</v>
      </c>
      <c r="B58" s="140" t="s">
        <v>0</v>
      </c>
      <c r="C58" s="140" t="s">
        <v>0</v>
      </c>
      <c r="D58" s="140" t="s">
        <v>0</v>
      </c>
      <c r="E58" s="140" t="s">
        <v>0</v>
      </c>
      <c r="F58" s="140" t="s">
        <v>0</v>
      </c>
      <c r="G58" s="140" t="s">
        <v>0</v>
      </c>
      <c r="H58" s="140" t="s">
        <v>0</v>
      </c>
      <c r="I58" s="78">
        <v>0.25</v>
      </c>
      <c r="J58" s="77">
        <v>1.0900000000000001</v>
      </c>
      <c r="K58" s="77">
        <v>1.02</v>
      </c>
      <c r="L58" s="77">
        <v>0.99</v>
      </c>
      <c r="M58" s="77">
        <v>1.03</v>
      </c>
      <c r="N58" s="130">
        <v>1.31</v>
      </c>
      <c r="O58" s="130">
        <v>1.38</v>
      </c>
      <c r="P58" s="130">
        <v>1.38</v>
      </c>
      <c r="Q58" s="130">
        <v>1.47</v>
      </c>
      <c r="R58" s="130">
        <v>1.52</v>
      </c>
      <c r="S58" s="130">
        <v>1.58</v>
      </c>
      <c r="T58" s="77">
        <v>1.59</v>
      </c>
      <c r="U58" s="140" t="s">
        <v>0</v>
      </c>
      <c r="V58" s="140" t="s">
        <v>0</v>
      </c>
      <c r="W58" s="140" t="s">
        <v>0</v>
      </c>
      <c r="X58" s="140" t="s">
        <v>0</v>
      </c>
      <c r="Y58" s="140" t="s">
        <v>0</v>
      </c>
      <c r="Z58" s="884" t="s">
        <v>0</v>
      </c>
      <c r="AA58" s="884" t="s">
        <v>0</v>
      </c>
      <c r="AB58" s="884" t="s">
        <v>0</v>
      </c>
      <c r="AC58" s="884" t="s">
        <v>0</v>
      </c>
    </row>
    <row r="59" spans="1:29" ht="12.75" customHeight="1" x14ac:dyDescent="0.2">
      <c r="A59" s="678" t="s">
        <v>304</v>
      </c>
      <c r="B59" s="140" t="s">
        <v>0</v>
      </c>
      <c r="C59" s="140" t="s">
        <v>0</v>
      </c>
      <c r="D59" s="140" t="s">
        <v>0</v>
      </c>
      <c r="E59" s="140" t="s">
        <v>0</v>
      </c>
      <c r="F59" s="140" t="s">
        <v>0</v>
      </c>
      <c r="G59" s="140" t="s">
        <v>0</v>
      </c>
      <c r="H59" s="140" t="s">
        <v>0</v>
      </c>
      <c r="I59" s="373">
        <v>1.33</v>
      </c>
      <c r="J59" s="130">
        <v>1.2</v>
      </c>
      <c r="K59" s="130">
        <v>1.26</v>
      </c>
      <c r="L59" s="130">
        <v>1.2</v>
      </c>
      <c r="M59" s="77">
        <v>1.91</v>
      </c>
      <c r="N59" s="130">
        <v>1.96</v>
      </c>
      <c r="O59" s="130">
        <v>2.0699999999999998</v>
      </c>
      <c r="P59" s="130">
        <v>2.0299999999999998</v>
      </c>
      <c r="Q59" s="130">
        <v>1.62</v>
      </c>
      <c r="R59" s="130">
        <v>2.78</v>
      </c>
      <c r="S59" s="130">
        <v>1.72</v>
      </c>
      <c r="T59" s="77">
        <v>2.66</v>
      </c>
      <c r="U59" s="140" t="s">
        <v>0</v>
      </c>
      <c r="V59" s="140" t="s">
        <v>0</v>
      </c>
      <c r="W59" s="140" t="s">
        <v>0</v>
      </c>
      <c r="X59" s="140" t="s">
        <v>0</v>
      </c>
      <c r="Y59" s="140" t="s">
        <v>0</v>
      </c>
      <c r="Z59" s="884" t="s">
        <v>0</v>
      </c>
      <c r="AA59" s="884" t="s">
        <v>0</v>
      </c>
      <c r="AB59" s="884" t="s">
        <v>0</v>
      </c>
      <c r="AC59" s="884" t="s">
        <v>0</v>
      </c>
    </row>
    <row r="60" spans="1:29" ht="15" customHeight="1" x14ac:dyDescent="0.2">
      <c r="A60" s="679" t="s">
        <v>305</v>
      </c>
      <c r="B60" s="140" t="s">
        <v>0</v>
      </c>
      <c r="C60" s="140" t="s">
        <v>0</v>
      </c>
      <c r="D60" s="140" t="s">
        <v>0</v>
      </c>
      <c r="E60" s="140" t="s">
        <v>0</v>
      </c>
      <c r="F60" s="140" t="s">
        <v>0</v>
      </c>
      <c r="G60" s="140" t="s">
        <v>0</v>
      </c>
      <c r="H60" s="140" t="s">
        <v>0</v>
      </c>
      <c r="I60" s="78">
        <v>2.83</v>
      </c>
      <c r="J60" s="77">
        <v>2.78</v>
      </c>
      <c r="K60" s="77">
        <v>3.08</v>
      </c>
      <c r="L60" s="77">
        <v>3.03</v>
      </c>
      <c r="M60" s="77">
        <v>3.14</v>
      </c>
      <c r="N60" s="130">
        <v>3.58</v>
      </c>
      <c r="O60" s="130">
        <v>3.61</v>
      </c>
      <c r="P60" s="130">
        <v>3.68</v>
      </c>
      <c r="Q60" s="130">
        <v>3.8</v>
      </c>
      <c r="R60" s="130">
        <v>3.62</v>
      </c>
      <c r="S60" s="130">
        <v>3.72</v>
      </c>
      <c r="T60" s="77">
        <v>3.83</v>
      </c>
      <c r="U60" s="140" t="s">
        <v>0</v>
      </c>
      <c r="V60" s="140" t="s">
        <v>0</v>
      </c>
      <c r="W60" s="140" t="s">
        <v>0</v>
      </c>
      <c r="X60" s="140" t="s">
        <v>0</v>
      </c>
      <c r="Y60" s="140" t="s">
        <v>0</v>
      </c>
      <c r="Z60" s="884" t="s">
        <v>0</v>
      </c>
      <c r="AA60" s="884" t="s">
        <v>0</v>
      </c>
      <c r="AB60" s="884" t="s">
        <v>0</v>
      </c>
      <c r="AC60" s="884" t="s">
        <v>0</v>
      </c>
    </row>
    <row r="61" spans="1:29" ht="12" customHeight="1" x14ac:dyDescent="0.2">
      <c r="A61" s="679" t="s">
        <v>306</v>
      </c>
      <c r="B61" s="140" t="s">
        <v>0</v>
      </c>
      <c r="C61" s="140" t="s">
        <v>0</v>
      </c>
      <c r="D61" s="140" t="s">
        <v>0</v>
      </c>
      <c r="E61" s="140" t="s">
        <v>0</v>
      </c>
      <c r="F61" s="140" t="s">
        <v>0</v>
      </c>
      <c r="G61" s="140" t="s">
        <v>0</v>
      </c>
      <c r="H61" s="140" t="s">
        <v>0</v>
      </c>
      <c r="I61" s="140" t="s">
        <v>0</v>
      </c>
      <c r="J61" s="126">
        <v>0.93</v>
      </c>
      <c r="K61" s="77">
        <v>0.91</v>
      </c>
      <c r="L61" s="126">
        <v>0.92</v>
      </c>
      <c r="M61" s="77">
        <v>0.88</v>
      </c>
      <c r="N61" s="130">
        <v>0.98</v>
      </c>
      <c r="O61" s="130">
        <v>0.99</v>
      </c>
      <c r="P61" s="130">
        <v>1.01</v>
      </c>
      <c r="Q61" s="130">
        <v>1.03</v>
      </c>
      <c r="R61" s="130">
        <v>1.55</v>
      </c>
      <c r="S61" s="130">
        <v>1.95</v>
      </c>
      <c r="T61" s="77">
        <v>1.24</v>
      </c>
      <c r="U61" s="140" t="s">
        <v>0</v>
      </c>
      <c r="V61" s="140" t="s">
        <v>0</v>
      </c>
      <c r="W61" s="140" t="s">
        <v>0</v>
      </c>
      <c r="X61" s="140" t="s">
        <v>0</v>
      </c>
      <c r="Y61" s="140" t="s">
        <v>0</v>
      </c>
      <c r="Z61" s="884" t="s">
        <v>0</v>
      </c>
      <c r="AA61" s="884" t="s">
        <v>0</v>
      </c>
      <c r="AB61" s="884" t="s">
        <v>0</v>
      </c>
      <c r="AC61" s="884" t="s">
        <v>0</v>
      </c>
    </row>
    <row r="62" spans="1:29" s="4" customFormat="1" ht="12.75" customHeight="1" x14ac:dyDescent="0.2">
      <c r="A62" s="429" t="s">
        <v>307</v>
      </c>
      <c r="B62" s="365" t="s">
        <v>2</v>
      </c>
      <c r="C62" s="140" t="s">
        <v>2</v>
      </c>
      <c r="D62" s="140" t="s">
        <v>2</v>
      </c>
      <c r="E62" s="140" t="s">
        <v>2</v>
      </c>
      <c r="F62" s="140" t="s">
        <v>2</v>
      </c>
      <c r="G62" s="140" t="s">
        <v>2</v>
      </c>
      <c r="H62" s="140" t="s">
        <v>2</v>
      </c>
      <c r="I62" s="140" t="s">
        <v>2</v>
      </c>
      <c r="J62" s="140" t="s">
        <v>2</v>
      </c>
      <c r="K62" s="140" t="s">
        <v>2</v>
      </c>
      <c r="L62" s="140" t="s">
        <v>2</v>
      </c>
      <c r="M62" s="140" t="s">
        <v>2</v>
      </c>
      <c r="N62" s="140" t="s">
        <v>2</v>
      </c>
      <c r="O62" s="364" t="s">
        <v>0</v>
      </c>
      <c r="P62" s="364" t="s">
        <v>0</v>
      </c>
      <c r="Q62" s="364" t="s">
        <v>0</v>
      </c>
      <c r="R62" s="364" t="s">
        <v>0</v>
      </c>
      <c r="S62" s="130">
        <v>1.26</v>
      </c>
      <c r="T62" s="77">
        <v>1.49</v>
      </c>
      <c r="U62" s="77">
        <v>1.49</v>
      </c>
      <c r="V62" s="77">
        <v>1.49</v>
      </c>
      <c r="W62" s="77">
        <v>1.48</v>
      </c>
      <c r="X62" s="77">
        <v>1.48</v>
      </c>
      <c r="Y62" s="77">
        <v>1.51</v>
      </c>
      <c r="Z62" s="882">
        <v>1.51</v>
      </c>
      <c r="AA62" s="882">
        <v>1.579782</v>
      </c>
      <c r="AB62" s="882">
        <v>1.562119</v>
      </c>
      <c r="AC62" s="882">
        <v>1.7701800000000001</v>
      </c>
    </row>
    <row r="63" spans="1:29" ht="12.75" customHeight="1" x14ac:dyDescent="0.2">
      <c r="A63" s="679" t="s">
        <v>308</v>
      </c>
      <c r="B63" s="365" t="s">
        <v>2</v>
      </c>
      <c r="C63" s="140" t="s">
        <v>2</v>
      </c>
      <c r="D63" s="140" t="s">
        <v>2</v>
      </c>
      <c r="E63" s="140" t="s">
        <v>2</v>
      </c>
      <c r="F63" s="140" t="s">
        <v>2</v>
      </c>
      <c r="G63" s="140" t="s">
        <v>2</v>
      </c>
      <c r="H63" s="140" t="s">
        <v>2</v>
      </c>
      <c r="I63" s="140" t="s">
        <v>2</v>
      </c>
      <c r="J63" s="140" t="s">
        <v>2</v>
      </c>
      <c r="K63" s="140" t="s">
        <v>2</v>
      </c>
      <c r="L63" s="140" t="s">
        <v>2</v>
      </c>
      <c r="M63" s="140" t="s">
        <v>2</v>
      </c>
      <c r="N63" s="140" t="s">
        <v>2</v>
      </c>
      <c r="O63" s="364" t="s">
        <v>0</v>
      </c>
      <c r="P63" s="364" t="s">
        <v>0</v>
      </c>
      <c r="Q63" s="364" t="s">
        <v>0</v>
      </c>
      <c r="R63" s="364" t="s">
        <v>0</v>
      </c>
      <c r="S63" s="130">
        <v>1.66</v>
      </c>
      <c r="T63" s="77">
        <v>1.61</v>
      </c>
      <c r="U63" s="77">
        <v>1.47</v>
      </c>
      <c r="V63" s="77">
        <v>1.48</v>
      </c>
      <c r="W63" s="77">
        <v>1.48</v>
      </c>
      <c r="X63" s="77">
        <v>1.52</v>
      </c>
      <c r="Y63" s="77">
        <v>1.46</v>
      </c>
      <c r="Z63" s="882">
        <v>1.57</v>
      </c>
      <c r="AA63" s="882">
        <v>2.5778859999999999</v>
      </c>
      <c r="AB63" s="882">
        <v>2.7816930000000002</v>
      </c>
      <c r="AC63" s="882">
        <v>2.5143589999999998</v>
      </c>
    </row>
    <row r="64" spans="1:29" x14ac:dyDescent="0.2">
      <c r="A64" s="679" t="s">
        <v>309</v>
      </c>
      <c r="B64" s="365" t="s">
        <v>2</v>
      </c>
      <c r="C64" s="140" t="s">
        <v>2</v>
      </c>
      <c r="D64" s="140" t="s">
        <v>2</v>
      </c>
      <c r="E64" s="140" t="s">
        <v>2</v>
      </c>
      <c r="F64" s="140" t="s">
        <v>2</v>
      </c>
      <c r="G64" s="140" t="s">
        <v>2</v>
      </c>
      <c r="H64" s="140" t="s">
        <v>2</v>
      </c>
      <c r="I64" s="140" t="s">
        <v>2</v>
      </c>
      <c r="J64" s="140" t="s">
        <v>2</v>
      </c>
      <c r="K64" s="140" t="s">
        <v>2</v>
      </c>
      <c r="L64" s="140" t="s">
        <v>2</v>
      </c>
      <c r="M64" s="140" t="s">
        <v>2</v>
      </c>
      <c r="N64" s="140" t="s">
        <v>2</v>
      </c>
      <c r="O64" s="364" t="s">
        <v>0</v>
      </c>
      <c r="P64" s="364" t="s">
        <v>0</v>
      </c>
      <c r="Q64" s="364" t="s">
        <v>0</v>
      </c>
      <c r="R64" s="364" t="s">
        <v>0</v>
      </c>
      <c r="S64" s="130">
        <v>1.4</v>
      </c>
      <c r="T64" s="77">
        <v>1.08</v>
      </c>
      <c r="U64" s="77">
        <v>1.1100000000000001</v>
      </c>
      <c r="V64" s="77">
        <v>1.1100000000000001</v>
      </c>
      <c r="W64" s="77">
        <v>1.1000000000000001</v>
      </c>
      <c r="X64" s="77">
        <v>1.1000000000000001</v>
      </c>
      <c r="Y64" s="77">
        <v>1.1100000000000001</v>
      </c>
      <c r="Z64" s="882">
        <v>1.0900000000000001</v>
      </c>
      <c r="AA64" s="882">
        <v>1.1855100000000001</v>
      </c>
      <c r="AB64" s="882">
        <v>1.1375</v>
      </c>
      <c r="AC64" s="882">
        <v>1.2952710000000001</v>
      </c>
    </row>
    <row r="65" spans="1:29" x14ac:dyDescent="0.2">
      <c r="A65" s="679" t="s">
        <v>310</v>
      </c>
      <c r="B65" s="365" t="s">
        <v>2</v>
      </c>
      <c r="C65" s="140" t="s">
        <v>2</v>
      </c>
      <c r="D65" s="140" t="s">
        <v>2</v>
      </c>
      <c r="E65" s="140" t="s">
        <v>2</v>
      </c>
      <c r="F65" s="140" t="s">
        <v>2</v>
      </c>
      <c r="G65" s="140" t="s">
        <v>2</v>
      </c>
      <c r="H65" s="140" t="s">
        <v>2</v>
      </c>
      <c r="I65" s="140" t="s">
        <v>2</v>
      </c>
      <c r="J65" s="140" t="s">
        <v>2</v>
      </c>
      <c r="K65" s="140" t="s">
        <v>2</v>
      </c>
      <c r="L65" s="140" t="s">
        <v>2</v>
      </c>
      <c r="M65" s="140" t="s">
        <v>2</v>
      </c>
      <c r="N65" s="140" t="s">
        <v>2</v>
      </c>
      <c r="O65" s="364" t="s">
        <v>0</v>
      </c>
      <c r="P65" s="364" t="s">
        <v>0</v>
      </c>
      <c r="Q65" s="364" t="s">
        <v>0</v>
      </c>
      <c r="R65" s="364" t="s">
        <v>0</v>
      </c>
      <c r="S65" s="130">
        <v>3.55</v>
      </c>
      <c r="T65" s="77">
        <v>3.61</v>
      </c>
      <c r="U65" s="77">
        <v>4.18</v>
      </c>
      <c r="V65" s="77">
        <v>4.1500000000000004</v>
      </c>
      <c r="W65" s="77">
        <v>4.2</v>
      </c>
      <c r="X65" s="77">
        <v>4.1500000000000004</v>
      </c>
      <c r="Y65" s="77">
        <v>4.18</v>
      </c>
      <c r="Z65" s="882">
        <v>4.1500000000000004</v>
      </c>
      <c r="AA65" s="882">
        <v>4.3129840000000002</v>
      </c>
      <c r="AB65" s="882">
        <v>4.3504399999999999</v>
      </c>
      <c r="AC65" s="882">
        <v>4.3532890000000002</v>
      </c>
    </row>
    <row r="66" spans="1:29" x14ac:dyDescent="0.2">
      <c r="A66" s="168"/>
      <c r="B66" s="140"/>
      <c r="C66" s="140"/>
      <c r="D66" s="140"/>
      <c r="E66" s="155"/>
      <c r="F66" s="155"/>
      <c r="G66" s="155"/>
      <c r="H66" s="155"/>
      <c r="I66" s="155"/>
      <c r="J66" s="342"/>
      <c r="K66" s="341"/>
      <c r="L66" s="342"/>
      <c r="M66" s="341"/>
      <c r="N66" s="364"/>
      <c r="O66" s="364"/>
      <c r="P66" s="364"/>
      <c r="Q66" s="364"/>
      <c r="R66" s="364"/>
      <c r="S66" s="366"/>
      <c r="T66" s="367"/>
      <c r="U66" s="367"/>
      <c r="V66" s="367"/>
      <c r="W66" s="367"/>
      <c r="X66" s="367"/>
      <c r="Y66" s="367"/>
      <c r="Z66" s="890"/>
      <c r="AA66" s="890"/>
      <c r="AB66" s="890"/>
      <c r="AC66" s="890"/>
    </row>
    <row r="67" spans="1:29" x14ac:dyDescent="0.2">
      <c r="A67" s="672" t="s">
        <v>311</v>
      </c>
      <c r="B67" s="361"/>
      <c r="C67" s="361"/>
      <c r="D67" s="341"/>
      <c r="E67" s="363"/>
      <c r="F67" s="363"/>
      <c r="G67" s="363"/>
      <c r="H67" s="363"/>
      <c r="I67" s="363"/>
      <c r="J67" s="364"/>
      <c r="K67" s="364"/>
      <c r="L67" s="364"/>
      <c r="M67" s="364"/>
      <c r="N67" s="364"/>
      <c r="O67" s="364"/>
      <c r="P67" s="364"/>
      <c r="Q67" s="364"/>
      <c r="R67" s="364"/>
      <c r="S67" s="364"/>
      <c r="T67" s="367"/>
      <c r="U67" s="367"/>
      <c r="V67" s="367"/>
      <c r="W67" s="367"/>
      <c r="X67" s="367"/>
      <c r="Y67" s="367"/>
      <c r="Z67" s="890"/>
      <c r="AA67" s="890"/>
      <c r="AB67" s="890"/>
      <c r="AC67" s="890"/>
    </row>
    <row r="68" spans="1:29" x14ac:dyDescent="0.2">
      <c r="A68" s="679" t="s">
        <v>312</v>
      </c>
      <c r="B68" s="140" t="s">
        <v>0</v>
      </c>
      <c r="C68" s="78">
        <v>4.45</v>
      </c>
      <c r="D68" s="77">
        <v>6.29</v>
      </c>
      <c r="E68" s="78">
        <v>6.96</v>
      </c>
      <c r="F68" s="78">
        <v>8.91</v>
      </c>
      <c r="G68" s="78">
        <v>9.5500000000000007</v>
      </c>
      <c r="H68" s="78">
        <v>10.77</v>
      </c>
      <c r="I68" s="78">
        <v>13.57</v>
      </c>
      <c r="J68" s="77">
        <v>22.52</v>
      </c>
      <c r="K68" s="77">
        <v>23.12</v>
      </c>
      <c r="L68" s="77">
        <v>25.72</v>
      </c>
      <c r="M68" s="77">
        <v>27.78</v>
      </c>
      <c r="N68" s="130">
        <v>30.01</v>
      </c>
      <c r="O68" s="130">
        <v>32.64</v>
      </c>
      <c r="P68" s="130">
        <v>33.700000000000003</v>
      </c>
      <c r="Q68" s="130">
        <v>35.69</v>
      </c>
      <c r="R68" s="130">
        <v>46.65</v>
      </c>
      <c r="S68" s="130">
        <v>47.86</v>
      </c>
      <c r="T68" s="77">
        <v>51.55</v>
      </c>
      <c r="U68" s="140" t="s">
        <v>0</v>
      </c>
      <c r="V68" s="140" t="s">
        <v>0</v>
      </c>
      <c r="W68" s="140" t="s">
        <v>0</v>
      </c>
      <c r="X68" s="140" t="s">
        <v>0</v>
      </c>
      <c r="Y68" s="140" t="s">
        <v>0</v>
      </c>
      <c r="Z68" s="884" t="s">
        <v>0</v>
      </c>
      <c r="AA68" s="884" t="s">
        <v>0</v>
      </c>
      <c r="AB68" s="884" t="s">
        <v>0</v>
      </c>
      <c r="AC68" s="884" t="s">
        <v>0</v>
      </c>
    </row>
    <row r="69" spans="1:29" x14ac:dyDescent="0.2">
      <c r="A69" s="679" t="s">
        <v>313</v>
      </c>
      <c r="B69" s="140" t="s">
        <v>0</v>
      </c>
      <c r="C69" s="140" t="s">
        <v>0</v>
      </c>
      <c r="D69" s="140" t="s">
        <v>0</v>
      </c>
      <c r="E69" s="140" t="s">
        <v>0</v>
      </c>
      <c r="F69" s="140" t="s">
        <v>0</v>
      </c>
      <c r="G69" s="140" t="s">
        <v>0</v>
      </c>
      <c r="H69" s="140" t="s">
        <v>0</v>
      </c>
      <c r="I69" s="78">
        <v>13.57</v>
      </c>
      <c r="J69" s="77">
        <v>22.35</v>
      </c>
      <c r="K69" s="77">
        <v>23.41</v>
      </c>
      <c r="L69" s="77">
        <v>25.01</v>
      </c>
      <c r="M69" s="77">
        <v>26.06</v>
      </c>
      <c r="N69" s="130">
        <v>30.11</v>
      </c>
      <c r="O69" s="130">
        <v>32.61</v>
      </c>
      <c r="P69" s="130">
        <v>33.58</v>
      </c>
      <c r="Q69" s="130">
        <v>35.270000000000003</v>
      </c>
      <c r="R69" s="130">
        <v>46.06</v>
      </c>
      <c r="S69" s="130">
        <v>37.21</v>
      </c>
      <c r="T69" s="77">
        <v>43.28</v>
      </c>
      <c r="U69" s="140" t="s">
        <v>0</v>
      </c>
      <c r="V69" s="140" t="s">
        <v>0</v>
      </c>
      <c r="W69" s="140" t="s">
        <v>0</v>
      </c>
      <c r="X69" s="140" t="s">
        <v>0</v>
      </c>
      <c r="Y69" s="140" t="s">
        <v>0</v>
      </c>
      <c r="Z69" s="884" t="s">
        <v>0</v>
      </c>
      <c r="AA69" s="884" t="s">
        <v>0</v>
      </c>
      <c r="AB69" s="884" t="s">
        <v>0</v>
      </c>
      <c r="AC69" s="884" t="s">
        <v>0</v>
      </c>
    </row>
    <row r="70" spans="1:29" x14ac:dyDescent="0.2">
      <c r="A70" s="679" t="s">
        <v>314</v>
      </c>
      <c r="B70" s="365" t="s">
        <v>2</v>
      </c>
      <c r="C70" s="140" t="s">
        <v>2</v>
      </c>
      <c r="D70" s="140" t="s">
        <v>2</v>
      </c>
      <c r="E70" s="140" t="s">
        <v>2</v>
      </c>
      <c r="F70" s="140" t="s">
        <v>2</v>
      </c>
      <c r="G70" s="140" t="s">
        <v>2</v>
      </c>
      <c r="H70" s="140" t="s">
        <v>2</v>
      </c>
      <c r="I70" s="140" t="s">
        <v>2</v>
      </c>
      <c r="J70" s="140" t="s">
        <v>2</v>
      </c>
      <c r="K70" s="140" t="s">
        <v>2</v>
      </c>
      <c r="L70" s="140" t="s">
        <v>2</v>
      </c>
      <c r="M70" s="140" t="s">
        <v>2</v>
      </c>
      <c r="N70" s="140" t="s">
        <v>2</v>
      </c>
      <c r="O70" s="364" t="s">
        <v>0</v>
      </c>
      <c r="P70" s="364" t="s">
        <v>0</v>
      </c>
      <c r="Q70" s="364" t="s">
        <v>0</v>
      </c>
      <c r="R70" s="364" t="s">
        <v>0</v>
      </c>
      <c r="S70" s="364" t="s">
        <v>0</v>
      </c>
      <c r="T70" s="77">
        <v>50.35</v>
      </c>
      <c r="U70" s="77">
        <v>50.21</v>
      </c>
      <c r="V70" s="77">
        <v>75.28</v>
      </c>
      <c r="W70" s="77">
        <v>75.56</v>
      </c>
      <c r="X70" s="77">
        <v>73.010000000000005</v>
      </c>
      <c r="Y70" s="77">
        <v>74.790000000000006</v>
      </c>
      <c r="Z70" s="882">
        <v>75.150000000000006</v>
      </c>
      <c r="AA70" s="882">
        <v>84.002470000000002</v>
      </c>
      <c r="AB70" s="882">
        <v>89.255840000000006</v>
      </c>
      <c r="AC70" s="882">
        <v>91.962530000000001</v>
      </c>
    </row>
    <row r="71" spans="1:29" x14ac:dyDescent="0.2">
      <c r="A71" s="168"/>
      <c r="B71" s="140"/>
      <c r="C71" s="140"/>
      <c r="D71" s="140"/>
      <c r="E71" s="155"/>
      <c r="F71" s="155"/>
      <c r="G71" s="155"/>
      <c r="H71" s="155"/>
      <c r="I71" s="155"/>
      <c r="J71" s="342"/>
      <c r="K71" s="341"/>
      <c r="L71" s="342"/>
      <c r="M71" s="341"/>
      <c r="N71" s="364"/>
      <c r="O71" s="364"/>
      <c r="P71" s="364"/>
      <c r="Q71" s="364"/>
      <c r="R71" s="364"/>
      <c r="S71" s="368"/>
      <c r="T71" s="367"/>
      <c r="U71" s="367"/>
      <c r="V71" s="367"/>
      <c r="W71" s="367"/>
      <c r="X71" s="367"/>
      <c r="Y71" s="367"/>
      <c r="Z71" s="890"/>
      <c r="AA71" s="890"/>
      <c r="AB71" s="890"/>
      <c r="AC71" s="890"/>
    </row>
    <row r="72" spans="1:29" x14ac:dyDescent="0.2">
      <c r="A72" s="428" t="s">
        <v>7</v>
      </c>
      <c r="B72" s="361"/>
      <c r="C72" s="361"/>
      <c r="D72" s="121"/>
      <c r="E72" s="369"/>
      <c r="F72" s="369"/>
      <c r="G72" s="369"/>
      <c r="H72" s="369"/>
      <c r="I72" s="369"/>
      <c r="J72" s="357"/>
      <c r="K72" s="357"/>
      <c r="L72" s="357"/>
      <c r="M72" s="357"/>
      <c r="N72" s="357"/>
      <c r="O72" s="357"/>
      <c r="P72" s="357"/>
      <c r="Q72" s="357"/>
      <c r="R72" s="357"/>
      <c r="S72" s="357"/>
      <c r="T72" s="362"/>
      <c r="U72" s="362"/>
      <c r="V72" s="362"/>
      <c r="W72" s="362"/>
      <c r="X72" s="362"/>
      <c r="Y72" s="362"/>
      <c r="Z72" s="889"/>
      <c r="AA72" s="889"/>
      <c r="AB72" s="889"/>
      <c r="AC72" s="889"/>
    </row>
    <row r="73" spans="1:29" s="4" customFormat="1" x14ac:dyDescent="0.2">
      <c r="A73" s="432" t="s">
        <v>315</v>
      </c>
      <c r="B73" s="78">
        <v>5.5</v>
      </c>
      <c r="C73" s="78">
        <v>4.34</v>
      </c>
      <c r="D73" s="77">
        <v>5.15</v>
      </c>
      <c r="E73" s="373">
        <v>6.66</v>
      </c>
      <c r="F73" s="373">
        <v>8.3699999999999992</v>
      </c>
      <c r="G73" s="373">
        <v>8.19</v>
      </c>
      <c r="H73" s="373">
        <v>9.23</v>
      </c>
      <c r="I73" s="373">
        <v>9.2799999999999994</v>
      </c>
      <c r="J73" s="130">
        <v>9.82</v>
      </c>
      <c r="K73" s="130">
        <v>10.46</v>
      </c>
      <c r="L73" s="130">
        <v>12.31</v>
      </c>
      <c r="M73" s="130">
        <v>15.13</v>
      </c>
      <c r="N73" s="130">
        <v>22.05</v>
      </c>
      <c r="O73" s="130">
        <v>22.79</v>
      </c>
      <c r="P73" s="130">
        <v>23.94</v>
      </c>
      <c r="Q73" s="130">
        <v>24.01</v>
      </c>
      <c r="R73" s="130">
        <v>27.58</v>
      </c>
      <c r="S73" s="130">
        <v>27.24</v>
      </c>
      <c r="T73" s="77">
        <v>28.46</v>
      </c>
      <c r="U73" s="341" t="s">
        <v>0</v>
      </c>
      <c r="V73" s="341" t="s">
        <v>0</v>
      </c>
      <c r="W73" s="341" t="s">
        <v>0</v>
      </c>
      <c r="X73" s="341" t="s">
        <v>0</v>
      </c>
      <c r="Y73" s="341" t="s">
        <v>0</v>
      </c>
      <c r="Z73" s="885" t="s">
        <v>0</v>
      </c>
      <c r="AA73" s="885" t="s">
        <v>0</v>
      </c>
      <c r="AB73" s="885" t="s">
        <v>0</v>
      </c>
      <c r="AC73" s="885" t="s">
        <v>0</v>
      </c>
    </row>
    <row r="74" spans="1:29" x14ac:dyDescent="0.2">
      <c r="A74" s="388"/>
      <c r="B74" s="155"/>
      <c r="C74" s="155"/>
      <c r="D74" s="341"/>
      <c r="E74" s="363"/>
      <c r="F74" s="363"/>
      <c r="G74" s="363"/>
      <c r="H74" s="363"/>
      <c r="I74" s="363"/>
      <c r="J74" s="364"/>
      <c r="K74" s="364"/>
      <c r="L74" s="364"/>
      <c r="M74" s="364"/>
      <c r="N74" s="364"/>
      <c r="O74" s="364"/>
      <c r="P74" s="364"/>
      <c r="Q74" s="364"/>
      <c r="R74" s="364"/>
      <c r="S74" s="364"/>
      <c r="T74" s="341"/>
      <c r="U74" s="341"/>
      <c r="V74" s="341"/>
      <c r="W74" s="341"/>
      <c r="X74" s="341"/>
      <c r="Y74" s="341"/>
      <c r="Z74" s="885"/>
      <c r="AA74" s="885"/>
      <c r="AB74" s="885"/>
      <c r="AC74" s="885"/>
    </row>
    <row r="75" spans="1:29" x14ac:dyDescent="0.2">
      <c r="A75" s="677" t="s">
        <v>316</v>
      </c>
      <c r="B75" s="356"/>
      <c r="C75" s="356"/>
      <c r="D75" s="363"/>
      <c r="E75" s="363"/>
      <c r="F75" s="363"/>
      <c r="G75" s="363"/>
      <c r="H75" s="363"/>
      <c r="I75" s="363"/>
      <c r="J75" s="364"/>
      <c r="K75" s="364"/>
      <c r="L75" s="364"/>
      <c r="M75" s="364"/>
      <c r="N75" s="364"/>
      <c r="O75" s="364"/>
      <c r="P75" s="364"/>
      <c r="Q75" s="364"/>
      <c r="R75" s="364"/>
      <c r="S75" s="364"/>
      <c r="T75" s="341"/>
      <c r="U75" s="341"/>
      <c r="V75" s="341"/>
      <c r="W75" s="341"/>
      <c r="X75" s="341"/>
      <c r="Y75" s="341"/>
      <c r="Z75" s="885"/>
      <c r="AA75" s="885"/>
      <c r="AB75" s="885"/>
      <c r="AC75" s="885"/>
    </row>
    <row r="76" spans="1:29" x14ac:dyDescent="0.2">
      <c r="A76" s="387"/>
      <c r="B76" s="361"/>
      <c r="C76" s="361"/>
      <c r="D76" s="363"/>
      <c r="E76" s="363"/>
      <c r="F76" s="363"/>
      <c r="G76" s="363"/>
      <c r="H76" s="363"/>
      <c r="I76" s="363"/>
      <c r="J76" s="364"/>
      <c r="K76" s="364"/>
      <c r="L76" s="364"/>
      <c r="M76" s="364"/>
      <c r="N76" s="364"/>
      <c r="O76" s="364"/>
      <c r="P76" s="364"/>
      <c r="Q76" s="364"/>
      <c r="R76" s="364"/>
      <c r="S76" s="364"/>
      <c r="T76" s="341"/>
      <c r="U76" s="341"/>
      <c r="V76" s="341"/>
      <c r="W76" s="341"/>
      <c r="X76" s="341"/>
      <c r="Y76" s="341"/>
      <c r="Z76" s="885"/>
      <c r="AA76" s="885"/>
      <c r="AB76" s="885"/>
      <c r="AC76" s="885"/>
    </row>
    <row r="77" spans="1:29" ht="11.25" customHeight="1" x14ac:dyDescent="0.2">
      <c r="A77" s="672" t="s">
        <v>270</v>
      </c>
      <c r="B77" s="361"/>
      <c r="C77" s="361"/>
      <c r="D77" s="370"/>
      <c r="E77" s="371"/>
      <c r="F77" s="371"/>
      <c r="G77" s="371"/>
      <c r="H77" s="371"/>
      <c r="I77" s="371"/>
      <c r="J77" s="364"/>
      <c r="K77" s="364"/>
      <c r="L77" s="364"/>
      <c r="M77" s="364"/>
      <c r="N77" s="364"/>
      <c r="O77" s="364"/>
      <c r="P77" s="364"/>
      <c r="Q77" s="364"/>
      <c r="R77" s="364"/>
      <c r="S77" s="364"/>
      <c r="T77" s="341"/>
      <c r="U77" s="341"/>
      <c r="V77" s="341"/>
      <c r="W77" s="341"/>
      <c r="X77" s="341"/>
      <c r="Y77" s="341"/>
      <c r="Z77" s="885"/>
      <c r="AA77" s="885"/>
      <c r="AB77" s="885"/>
      <c r="AC77" s="885"/>
    </row>
    <row r="78" spans="1:29" s="4" customFormat="1" ht="12.75" customHeight="1" x14ac:dyDescent="0.2">
      <c r="A78" s="429" t="s">
        <v>317</v>
      </c>
      <c r="B78" s="140" t="s">
        <v>0</v>
      </c>
      <c r="C78" s="126">
        <v>1.08</v>
      </c>
      <c r="D78" s="77">
        <v>0.46</v>
      </c>
      <c r="E78" s="77">
        <v>0.79</v>
      </c>
      <c r="F78" s="77">
        <v>0.85</v>
      </c>
      <c r="G78" s="77">
        <v>0.89</v>
      </c>
      <c r="H78" s="126">
        <v>0.9</v>
      </c>
      <c r="I78" s="77">
        <v>0.79</v>
      </c>
      <c r="J78" s="77">
        <v>1.06</v>
      </c>
      <c r="K78" s="126">
        <v>1.3</v>
      </c>
      <c r="L78" s="126">
        <v>1.5</v>
      </c>
      <c r="M78" s="130">
        <v>1.74</v>
      </c>
      <c r="N78" s="130">
        <v>1.76</v>
      </c>
      <c r="O78" s="130">
        <v>1.72</v>
      </c>
      <c r="P78" s="130">
        <v>1.76</v>
      </c>
      <c r="Q78" s="130">
        <v>1.82</v>
      </c>
      <c r="R78" s="130">
        <v>1.61</v>
      </c>
      <c r="S78" s="130">
        <v>1.64</v>
      </c>
      <c r="T78" s="77">
        <v>1.93</v>
      </c>
      <c r="U78" s="77">
        <v>2.02</v>
      </c>
      <c r="V78" s="77">
        <v>2.09</v>
      </c>
      <c r="W78" s="77">
        <v>2.1</v>
      </c>
      <c r="X78" s="77">
        <v>2.16</v>
      </c>
      <c r="Y78" s="77">
        <v>2.17</v>
      </c>
      <c r="Z78" s="882">
        <v>2.1727989999999999</v>
      </c>
      <c r="AA78" s="882">
        <v>2.3960530000000002</v>
      </c>
      <c r="AB78" s="882">
        <v>2.7012260000000001</v>
      </c>
      <c r="AC78" s="882">
        <v>2.7955739999999998</v>
      </c>
    </row>
    <row r="79" spans="1:29" s="4" customFormat="1" ht="12.75" customHeight="1" x14ac:dyDescent="0.2">
      <c r="A79" s="429" t="s">
        <v>318</v>
      </c>
      <c r="B79" s="78">
        <v>2.5</v>
      </c>
      <c r="C79" s="130">
        <v>2.4700000000000002</v>
      </c>
      <c r="D79" s="130">
        <v>2.27</v>
      </c>
      <c r="E79" s="130">
        <v>2.52</v>
      </c>
      <c r="F79" s="130">
        <v>2.64</v>
      </c>
      <c r="G79" s="130">
        <v>2.59</v>
      </c>
      <c r="H79" s="130">
        <v>2.64</v>
      </c>
      <c r="I79" s="130">
        <v>2.67</v>
      </c>
      <c r="J79" s="130">
        <v>2.65</v>
      </c>
      <c r="K79" s="130">
        <v>3.17</v>
      </c>
      <c r="L79" s="130">
        <v>3.25</v>
      </c>
      <c r="M79" s="130">
        <v>3.47</v>
      </c>
      <c r="N79" s="130">
        <v>3.47</v>
      </c>
      <c r="O79" s="130">
        <v>3.42</v>
      </c>
      <c r="P79" s="130">
        <v>3.46</v>
      </c>
      <c r="Q79" s="130">
        <v>3.34</v>
      </c>
      <c r="R79" s="130">
        <v>3.74</v>
      </c>
      <c r="S79" s="130">
        <v>3.64</v>
      </c>
      <c r="T79" s="77">
        <v>5.74</v>
      </c>
      <c r="U79" s="77">
        <v>5.86</v>
      </c>
      <c r="V79" s="77">
        <v>5.91</v>
      </c>
      <c r="W79" s="77">
        <v>6.12</v>
      </c>
      <c r="X79" s="77">
        <v>6.25</v>
      </c>
      <c r="Y79" s="77">
        <v>7.36</v>
      </c>
      <c r="Z79" s="882">
        <v>7.3596149999999998</v>
      </c>
      <c r="AA79" s="882">
        <v>7.8452310000000001</v>
      </c>
      <c r="AB79" s="882">
        <v>7.9933829999999997</v>
      </c>
      <c r="AC79" s="882">
        <v>7.6421999999999999</v>
      </c>
    </row>
    <row r="80" spans="1:29" x14ac:dyDescent="0.2">
      <c r="A80" s="679" t="s">
        <v>319</v>
      </c>
      <c r="B80" s="365" t="s">
        <v>2</v>
      </c>
      <c r="C80" s="140" t="s">
        <v>2</v>
      </c>
      <c r="D80" s="140" t="s">
        <v>2</v>
      </c>
      <c r="E80" s="140" t="s">
        <v>2</v>
      </c>
      <c r="F80" s="140" t="s">
        <v>2</v>
      </c>
      <c r="G80" s="140" t="s">
        <v>2</v>
      </c>
      <c r="H80" s="140" t="s">
        <v>2</v>
      </c>
      <c r="I80" s="140" t="s">
        <v>2</v>
      </c>
      <c r="J80" s="77">
        <v>1.52</v>
      </c>
      <c r="K80" s="126">
        <v>1.6</v>
      </c>
      <c r="L80" s="77">
        <v>1.51</v>
      </c>
      <c r="M80" s="77">
        <v>1.38</v>
      </c>
      <c r="N80" s="130">
        <v>1.42</v>
      </c>
      <c r="O80" s="130">
        <v>1.42</v>
      </c>
      <c r="P80" s="130">
        <v>1.42</v>
      </c>
      <c r="Q80" s="130">
        <v>1.52</v>
      </c>
      <c r="R80" s="130">
        <v>1.38</v>
      </c>
      <c r="S80" s="130">
        <v>1.37</v>
      </c>
      <c r="T80" s="77">
        <v>1.37</v>
      </c>
      <c r="U80" s="77">
        <v>1.34</v>
      </c>
      <c r="V80" s="77">
        <v>1.39</v>
      </c>
      <c r="W80" s="77">
        <v>1.23</v>
      </c>
      <c r="X80" s="77">
        <v>1.26</v>
      </c>
      <c r="Y80" s="77">
        <v>1.29</v>
      </c>
      <c r="Z80" s="882">
        <v>1.311466</v>
      </c>
      <c r="AA80" s="882">
        <v>1.405232</v>
      </c>
      <c r="AB80" s="882">
        <v>1.3586609999999999</v>
      </c>
      <c r="AC80" s="882">
        <v>1.549749</v>
      </c>
    </row>
    <row r="81" spans="1:60" x14ac:dyDescent="0.2">
      <c r="A81" s="679" t="s">
        <v>320</v>
      </c>
      <c r="B81" s="140" t="s">
        <v>0</v>
      </c>
      <c r="C81" s="140" t="s">
        <v>0</v>
      </c>
      <c r="D81" s="140" t="s">
        <v>0</v>
      </c>
      <c r="E81" s="140" t="s">
        <v>0</v>
      </c>
      <c r="F81" s="140" t="s">
        <v>0</v>
      </c>
      <c r="G81" s="140" t="s">
        <v>0</v>
      </c>
      <c r="H81" s="140" t="s">
        <v>0</v>
      </c>
      <c r="I81" s="78">
        <v>0.8</v>
      </c>
      <c r="J81" s="77">
        <v>0.82</v>
      </c>
      <c r="K81" s="77">
        <v>0.8</v>
      </c>
      <c r="L81" s="77">
        <v>0.79</v>
      </c>
      <c r="M81" s="77">
        <v>0.89</v>
      </c>
      <c r="N81" s="130">
        <v>1.1299999999999999</v>
      </c>
      <c r="O81" s="130">
        <v>1.1399999999999999</v>
      </c>
      <c r="P81" s="130">
        <v>1.17</v>
      </c>
      <c r="Q81" s="130">
        <v>1.19</v>
      </c>
      <c r="R81" s="130">
        <v>1.24</v>
      </c>
      <c r="S81" s="130">
        <v>1.3</v>
      </c>
      <c r="T81" s="77">
        <v>1.29</v>
      </c>
      <c r="U81" s="77">
        <v>1.31</v>
      </c>
      <c r="V81" s="77">
        <v>1.33</v>
      </c>
      <c r="W81" s="77">
        <v>1.34</v>
      </c>
      <c r="X81" s="77">
        <v>1.38</v>
      </c>
      <c r="Y81" s="77">
        <v>1.41</v>
      </c>
      <c r="Z81" s="882">
        <v>1.4924379999999999</v>
      </c>
      <c r="AA81" s="882">
        <v>1.5496909999999999</v>
      </c>
      <c r="AB81" s="882">
        <v>1.544179</v>
      </c>
      <c r="AC81" s="882">
        <v>1.693181</v>
      </c>
    </row>
    <row r="82" spans="1:60" x14ac:dyDescent="0.2">
      <c r="A82" s="429" t="s">
        <v>90</v>
      </c>
      <c r="B82" s="365" t="s">
        <v>2</v>
      </c>
      <c r="C82" s="140" t="s">
        <v>2</v>
      </c>
      <c r="D82" s="140" t="s">
        <v>2</v>
      </c>
      <c r="E82" s="140" t="s">
        <v>2</v>
      </c>
      <c r="F82" s="140" t="s">
        <v>2</v>
      </c>
      <c r="G82" s="140" t="s">
        <v>2</v>
      </c>
      <c r="H82" s="140" t="s">
        <v>2</v>
      </c>
      <c r="I82" s="140" t="s">
        <v>2</v>
      </c>
      <c r="J82" s="140" t="s">
        <v>0</v>
      </c>
      <c r="K82" s="140" t="s">
        <v>0</v>
      </c>
      <c r="L82" s="140" t="s">
        <v>0</v>
      </c>
      <c r="M82" s="140" t="s">
        <v>0</v>
      </c>
      <c r="N82" s="140" t="s">
        <v>0</v>
      </c>
      <c r="O82" s="140" t="s">
        <v>0</v>
      </c>
      <c r="P82" s="140" t="s">
        <v>0</v>
      </c>
      <c r="Q82" s="140" t="s">
        <v>0</v>
      </c>
      <c r="R82" s="140" t="s">
        <v>0</v>
      </c>
      <c r="S82" s="140" t="s">
        <v>0</v>
      </c>
      <c r="T82" s="77">
        <v>0.01</v>
      </c>
      <c r="U82" s="77">
        <v>0.02</v>
      </c>
      <c r="V82" s="77">
        <v>0.02</v>
      </c>
      <c r="W82" s="77">
        <v>0.02</v>
      </c>
      <c r="X82" s="77">
        <v>0.02</v>
      </c>
      <c r="Y82" s="77">
        <v>0.02</v>
      </c>
      <c r="Z82" s="885">
        <v>2.4204630000000001E-2</v>
      </c>
      <c r="AA82" s="885">
        <v>3.2618870000000001E-2</v>
      </c>
      <c r="AB82" s="885">
        <v>2.4454030000000002E-2</v>
      </c>
      <c r="AC82" s="885">
        <v>1.764346E-2</v>
      </c>
    </row>
    <row r="83" spans="1:60" ht="18.75" customHeight="1" x14ac:dyDescent="0.2">
      <c r="A83" s="672" t="s">
        <v>311</v>
      </c>
      <c r="B83" s="361"/>
      <c r="C83" s="361"/>
      <c r="D83" s="341"/>
      <c r="E83" s="340"/>
      <c r="F83" s="340"/>
      <c r="G83" s="340"/>
      <c r="H83" s="340"/>
      <c r="I83" s="340"/>
      <c r="J83" s="341"/>
      <c r="K83" s="341"/>
      <c r="L83" s="341"/>
      <c r="M83" s="341"/>
      <c r="N83" s="364"/>
      <c r="O83" s="364"/>
      <c r="P83" s="364"/>
      <c r="Q83" s="364"/>
      <c r="R83" s="364"/>
      <c r="S83" s="364"/>
      <c r="T83" s="341"/>
      <c r="U83" s="341"/>
      <c r="V83" s="341"/>
      <c r="W83" s="341"/>
      <c r="X83" s="341"/>
      <c r="Y83" s="341"/>
      <c r="Z83" s="885"/>
      <c r="AA83" s="885"/>
      <c r="AB83" s="885"/>
      <c r="AC83" s="885"/>
    </row>
    <row r="84" spans="1:60" x14ac:dyDescent="0.2">
      <c r="A84" s="680" t="s">
        <v>321</v>
      </c>
      <c r="B84" s="372" t="s">
        <v>0</v>
      </c>
      <c r="C84" s="372" t="s">
        <v>0</v>
      </c>
      <c r="D84" s="372" t="s">
        <v>0</v>
      </c>
      <c r="E84" s="372" t="s">
        <v>0</v>
      </c>
      <c r="F84" s="372" t="s">
        <v>0</v>
      </c>
      <c r="G84" s="372" t="s">
        <v>0</v>
      </c>
      <c r="H84" s="372" t="s">
        <v>0</v>
      </c>
      <c r="I84" s="374">
        <v>2.15</v>
      </c>
      <c r="J84" s="110">
        <v>2.38</v>
      </c>
      <c r="K84" s="110">
        <v>2.4</v>
      </c>
      <c r="L84" s="110">
        <v>2.12</v>
      </c>
      <c r="M84" s="110">
        <v>3.72</v>
      </c>
      <c r="N84" s="110">
        <v>3.63</v>
      </c>
      <c r="O84" s="110">
        <v>3.7</v>
      </c>
      <c r="P84" s="110">
        <v>3.85</v>
      </c>
      <c r="Q84" s="110">
        <v>3.93</v>
      </c>
      <c r="R84" s="110">
        <v>4.05</v>
      </c>
      <c r="S84" s="110">
        <v>4.3899999999999997</v>
      </c>
      <c r="T84" s="110">
        <v>4.5</v>
      </c>
      <c r="U84" s="110">
        <v>3.27</v>
      </c>
      <c r="V84" s="110">
        <v>3.24</v>
      </c>
      <c r="W84" s="110">
        <v>3.85</v>
      </c>
      <c r="X84" s="110">
        <v>4.37</v>
      </c>
      <c r="Y84" s="110">
        <v>3.25</v>
      </c>
      <c r="Z84" s="883">
        <v>3.0863139999999998</v>
      </c>
      <c r="AA84" s="883">
        <v>3.3852090000000001</v>
      </c>
      <c r="AB84" s="883">
        <v>4.2630819999999998</v>
      </c>
      <c r="AC84" s="883">
        <v>4.5995309999999998</v>
      </c>
    </row>
    <row r="85" spans="1:60" ht="15" x14ac:dyDescent="0.2">
      <c r="A85" s="681" t="s">
        <v>322</v>
      </c>
      <c r="B85" s="384"/>
      <c r="C85" s="384"/>
      <c r="D85" s="384"/>
      <c r="E85" s="384"/>
      <c r="F85" s="384"/>
      <c r="G85" s="384"/>
      <c r="H85" s="384"/>
      <c r="I85" s="384"/>
      <c r="J85" s="384"/>
      <c r="K85" s="384"/>
      <c r="L85" s="384"/>
      <c r="M85" s="384"/>
      <c r="N85" s="384"/>
      <c r="O85" s="384"/>
      <c r="P85" s="384"/>
      <c r="Q85" s="384"/>
      <c r="R85" s="384"/>
      <c r="S85" s="384"/>
      <c r="T85" s="384"/>
      <c r="U85" s="384"/>
      <c r="V85" s="384"/>
      <c r="W85" s="384"/>
      <c r="X85" s="384"/>
      <c r="Y85" s="384"/>
    </row>
    <row r="86" spans="1:60" s="4" customFormat="1" ht="12.75" customHeight="1" x14ac:dyDescent="0.2">
      <c r="H86" s="346"/>
      <c r="I86" s="346"/>
      <c r="J86" s="346"/>
      <c r="K86" s="346"/>
      <c r="L86" s="346"/>
      <c r="M86" s="346"/>
      <c r="N86" s="349"/>
      <c r="O86" s="345"/>
      <c r="P86" s="346"/>
      <c r="Q86" s="59"/>
      <c r="R86" s="59"/>
      <c r="S86" s="59"/>
      <c r="T86" s="172"/>
      <c r="U86" s="172"/>
      <c r="V86" s="172"/>
    </row>
    <row r="87" spans="1:60" s="4" customFormat="1" x14ac:dyDescent="0.2">
      <c r="A87" s="72"/>
      <c r="B87" s="72"/>
      <c r="C87" s="72"/>
      <c r="D87" s="72"/>
      <c r="E87" s="72"/>
      <c r="F87" s="72"/>
      <c r="G87" s="72"/>
      <c r="H87" s="72"/>
      <c r="I87" s="72"/>
      <c r="J87" s="72"/>
      <c r="K87" s="72"/>
      <c r="L87" s="72"/>
      <c r="M87" s="72"/>
      <c r="N87" s="72"/>
      <c r="O87" s="72"/>
      <c r="P87" s="72"/>
      <c r="Q87" s="72"/>
      <c r="R87" s="72"/>
      <c r="S87" s="72"/>
      <c r="T87" s="72"/>
      <c r="U87" s="72"/>
      <c r="V87" s="72"/>
    </row>
    <row r="88" spans="1:60" s="4" customFormat="1" ht="15" x14ac:dyDescent="0.2">
      <c r="A88" s="204" t="s">
        <v>377</v>
      </c>
      <c r="B88" s="6"/>
      <c r="C88" s="6"/>
      <c r="D88" s="6"/>
      <c r="E88" s="6"/>
      <c r="F88" s="6"/>
      <c r="G88" s="6"/>
      <c r="H88" s="8"/>
      <c r="I88" s="8"/>
      <c r="J88" s="8"/>
      <c r="K88" s="8"/>
      <c r="L88" s="8"/>
      <c r="M88" s="8"/>
      <c r="N88" s="8"/>
      <c r="O88" s="8"/>
      <c r="P88" s="8"/>
      <c r="Q88" s="8"/>
      <c r="R88" s="8"/>
      <c r="S88" s="8"/>
      <c r="T88" s="375"/>
      <c r="U88" s="8"/>
      <c r="V88" s="59"/>
      <c r="W88" s="8"/>
      <c r="X88" s="8"/>
      <c r="Y88" s="59"/>
      <c r="Z88" s="59"/>
      <c r="AA88" s="59"/>
      <c r="AB88" s="59"/>
      <c r="AC88" s="59"/>
      <c r="AD88" s="59"/>
      <c r="AE88" s="59"/>
      <c r="AF88" s="59"/>
      <c r="AG88" s="59"/>
      <c r="AH88" s="59"/>
      <c r="AI88" s="59"/>
      <c r="AJ88" s="59"/>
      <c r="AK88" s="59"/>
      <c r="AL88" s="59"/>
      <c r="AM88" s="59"/>
      <c r="AN88" s="59"/>
      <c r="AO88" s="59"/>
      <c r="AP88" s="59"/>
      <c r="AQ88" s="59"/>
      <c r="AR88" s="58"/>
      <c r="AS88" s="58"/>
      <c r="AV88"/>
    </row>
    <row r="89" spans="1:60" ht="16.5" customHeight="1" x14ac:dyDescent="0.2">
      <c r="A89" s="435"/>
      <c r="B89" s="941" t="s">
        <v>372</v>
      </c>
      <c r="C89" s="942"/>
      <c r="D89" s="942"/>
      <c r="E89" s="942"/>
      <c r="F89" s="942"/>
      <c r="G89" s="942"/>
      <c r="H89" s="942"/>
      <c r="I89" s="942"/>
      <c r="J89" s="942"/>
      <c r="K89" s="942"/>
      <c r="L89" s="942"/>
      <c r="M89" s="942"/>
      <c r="N89" s="943"/>
      <c r="O89" s="941" t="s">
        <v>323</v>
      </c>
      <c r="P89" s="942"/>
      <c r="Q89" s="942"/>
      <c r="R89" s="942"/>
      <c r="S89" s="942"/>
      <c r="T89" s="942"/>
      <c r="U89" s="942"/>
      <c r="V89" s="942"/>
      <c r="W89" s="942"/>
      <c r="X89" s="942"/>
      <c r="Y89" s="942"/>
      <c r="Z89" s="942"/>
      <c r="AA89" s="942"/>
      <c r="AB89" s="942"/>
      <c r="AC89" s="942"/>
      <c r="AD89" s="942"/>
      <c r="AE89" s="942"/>
      <c r="AF89" s="942"/>
      <c r="AG89" s="942"/>
      <c r="AH89" s="942"/>
      <c r="AI89" s="942"/>
      <c r="AJ89" s="942"/>
      <c r="AK89" s="943"/>
      <c r="AL89" s="941" t="s">
        <v>324</v>
      </c>
      <c r="AM89" s="942"/>
      <c r="AN89" s="942"/>
      <c r="AO89" s="942"/>
      <c r="AP89" s="942"/>
      <c r="AQ89" s="942"/>
      <c r="AR89" s="942"/>
      <c r="AS89" s="942"/>
      <c r="AT89" s="942"/>
      <c r="AU89" s="942"/>
      <c r="AV89" s="942"/>
      <c r="AW89" s="942"/>
      <c r="AX89" s="942"/>
      <c r="AY89" s="942"/>
      <c r="AZ89" s="942"/>
      <c r="BA89" s="942"/>
      <c r="BB89" s="942"/>
      <c r="BC89" s="942"/>
      <c r="BD89" s="942"/>
      <c r="BE89" s="942"/>
      <c r="BF89" s="942"/>
      <c r="BG89" s="942"/>
      <c r="BH89" s="943"/>
    </row>
    <row r="90" spans="1:60" x14ac:dyDescent="0.2">
      <c r="A90" s="436"/>
      <c r="B90" s="911">
        <v>38322</v>
      </c>
      <c r="C90" s="910">
        <v>38353</v>
      </c>
      <c r="D90" s="910">
        <v>38718</v>
      </c>
      <c r="E90" s="910">
        <v>39083</v>
      </c>
      <c r="F90" s="910">
        <v>39449</v>
      </c>
      <c r="G90" s="910">
        <v>39814</v>
      </c>
      <c r="H90" s="910">
        <v>40179</v>
      </c>
      <c r="I90" s="910">
        <v>40544</v>
      </c>
      <c r="J90" s="910">
        <v>40909</v>
      </c>
      <c r="K90" s="912">
        <v>41275</v>
      </c>
      <c r="L90" s="912">
        <v>41640</v>
      </c>
      <c r="M90" s="912">
        <v>42005</v>
      </c>
      <c r="N90" s="912">
        <v>42370</v>
      </c>
      <c r="O90" s="911">
        <v>34700</v>
      </c>
      <c r="P90" s="909">
        <v>35065</v>
      </c>
      <c r="Q90" s="909">
        <v>35431</v>
      </c>
      <c r="R90" s="909">
        <v>35796</v>
      </c>
      <c r="S90" s="909">
        <v>36161</v>
      </c>
      <c r="T90" s="909">
        <v>36526</v>
      </c>
      <c r="U90" s="909">
        <v>36892</v>
      </c>
      <c r="V90" s="909">
        <v>37257</v>
      </c>
      <c r="W90" s="909">
        <v>37622</v>
      </c>
      <c r="X90" s="909">
        <v>37987</v>
      </c>
      <c r="Y90" s="909">
        <v>38322</v>
      </c>
      <c r="Z90" s="909">
        <v>38353</v>
      </c>
      <c r="AA90" s="909">
        <v>38718</v>
      </c>
      <c r="AB90" s="909">
        <v>39083</v>
      </c>
      <c r="AC90" s="909">
        <v>39449</v>
      </c>
      <c r="AD90" s="910">
        <v>39814</v>
      </c>
      <c r="AE90" s="910">
        <v>40179</v>
      </c>
      <c r="AF90" s="910">
        <v>40544</v>
      </c>
      <c r="AG90" s="910">
        <v>40909</v>
      </c>
      <c r="AH90" s="910">
        <v>41275</v>
      </c>
      <c r="AI90" s="910">
        <v>41640</v>
      </c>
      <c r="AJ90" s="912">
        <v>42005</v>
      </c>
      <c r="AK90" s="912">
        <v>42370</v>
      </c>
      <c r="AL90" s="911">
        <v>34700</v>
      </c>
      <c r="AM90" s="910">
        <v>35065</v>
      </c>
      <c r="AN90" s="910">
        <v>35431</v>
      </c>
      <c r="AO90" s="910">
        <v>35796</v>
      </c>
      <c r="AP90" s="910">
        <v>36161</v>
      </c>
      <c r="AQ90" s="910">
        <v>36526</v>
      </c>
      <c r="AR90" s="910">
        <v>36892</v>
      </c>
      <c r="AS90" s="910">
        <v>37257</v>
      </c>
      <c r="AT90" s="910">
        <v>37622</v>
      </c>
      <c r="AU90" s="910">
        <v>37987</v>
      </c>
      <c r="AV90" s="910">
        <v>38322</v>
      </c>
      <c r="AW90" s="910">
        <v>38353</v>
      </c>
      <c r="AX90" s="910">
        <v>38718</v>
      </c>
      <c r="AY90" s="910">
        <v>39083</v>
      </c>
      <c r="AZ90" s="910">
        <v>39449</v>
      </c>
      <c r="BA90" s="910">
        <v>39814</v>
      </c>
      <c r="BB90" s="910">
        <v>40179</v>
      </c>
      <c r="BC90" s="910">
        <v>40544</v>
      </c>
      <c r="BD90" s="910">
        <v>40909</v>
      </c>
      <c r="BE90" s="912">
        <v>41275</v>
      </c>
      <c r="BF90" s="912">
        <v>41640</v>
      </c>
      <c r="BG90" s="912">
        <v>42005</v>
      </c>
      <c r="BH90" s="912">
        <v>42370</v>
      </c>
    </row>
    <row r="91" spans="1:60" x14ac:dyDescent="0.2">
      <c r="A91" s="652" t="s">
        <v>325</v>
      </c>
      <c r="B91" s="924"/>
      <c r="C91" s="918"/>
      <c r="D91" s="918"/>
      <c r="E91" s="918"/>
      <c r="F91" s="918"/>
      <c r="G91" s="918"/>
      <c r="H91" s="919"/>
      <c r="I91" s="919"/>
      <c r="J91" s="920"/>
      <c r="K91" s="920"/>
      <c r="L91" s="920"/>
      <c r="M91" s="920"/>
      <c r="N91" s="921"/>
      <c r="O91" s="899"/>
      <c r="P91" s="899"/>
      <c r="Q91" s="899"/>
      <c r="R91" s="899"/>
      <c r="S91" s="899"/>
      <c r="T91" s="899"/>
      <c r="U91" s="899"/>
      <c r="V91" s="897"/>
      <c r="W91" s="897"/>
      <c r="X91" s="897"/>
      <c r="Y91" s="898"/>
      <c r="Z91" s="898"/>
      <c r="AA91" s="898"/>
      <c r="AB91" s="898"/>
      <c r="AC91" s="898"/>
      <c r="AD91" s="898"/>
      <c r="AE91" s="891"/>
      <c r="AF91" s="901"/>
      <c r="AG91" s="926"/>
      <c r="AH91" s="931"/>
      <c r="AI91" s="931"/>
      <c r="AJ91" s="920"/>
      <c r="AK91" s="921"/>
      <c r="AL91" s="900"/>
      <c r="AM91" s="901"/>
      <c r="AN91" s="901"/>
      <c r="AO91" s="901"/>
      <c r="AP91" s="901"/>
      <c r="AQ91" s="901"/>
      <c r="AR91" s="902"/>
      <c r="AS91" s="903"/>
      <c r="AT91" s="903"/>
      <c r="AU91" s="903"/>
      <c r="AV91" s="898"/>
      <c r="AW91" s="898"/>
      <c r="AX91" s="898"/>
      <c r="AY91" s="898"/>
      <c r="AZ91" s="898"/>
      <c r="BA91" s="898"/>
      <c r="BB91" s="901"/>
      <c r="BC91" s="901"/>
      <c r="BD91" s="901"/>
      <c r="BE91" s="901"/>
      <c r="BF91" s="901"/>
      <c r="BG91" s="920"/>
      <c r="BH91" s="921"/>
    </row>
    <row r="92" spans="1:60" x14ac:dyDescent="0.2">
      <c r="A92" s="682" t="s">
        <v>326</v>
      </c>
      <c r="B92" s="914">
        <v>66.78</v>
      </c>
      <c r="C92" s="894">
        <v>66.88</v>
      </c>
      <c r="D92" s="894">
        <v>59.87</v>
      </c>
      <c r="E92" s="894">
        <v>64.73</v>
      </c>
      <c r="F92" s="894">
        <v>64.680000000000007</v>
      </c>
      <c r="G92" s="894">
        <v>65.849999999999994</v>
      </c>
      <c r="H92" s="908">
        <v>63.77</v>
      </c>
      <c r="I92" s="893">
        <v>64.28</v>
      </c>
      <c r="J92" s="893">
        <v>61.28</v>
      </c>
      <c r="K92" s="892">
        <v>61.5</v>
      </c>
      <c r="L92" s="892">
        <v>70.2</v>
      </c>
      <c r="M92" s="892">
        <v>85.761380000000003</v>
      </c>
      <c r="N92" s="928">
        <v>89.463470000000001</v>
      </c>
      <c r="O92" s="893">
        <v>59</v>
      </c>
      <c r="P92" s="893">
        <v>49.22</v>
      </c>
      <c r="Q92" s="893">
        <v>42.05</v>
      </c>
      <c r="R92" s="893">
        <v>39.119999999999997</v>
      </c>
      <c r="S92" s="893">
        <v>46.41</v>
      </c>
      <c r="T92" s="893">
        <v>50.4</v>
      </c>
      <c r="U92" s="893">
        <v>54.4</v>
      </c>
      <c r="V92" s="893">
        <v>54.11</v>
      </c>
      <c r="W92" s="893">
        <v>57.12</v>
      </c>
      <c r="X92" s="893">
        <v>58.94</v>
      </c>
      <c r="Y92" s="894">
        <v>82.76</v>
      </c>
      <c r="Z92" s="894">
        <v>82.66</v>
      </c>
      <c r="AA92" s="894">
        <v>81.36</v>
      </c>
      <c r="AB92" s="894">
        <v>84.49</v>
      </c>
      <c r="AC92" s="894">
        <v>96.74</v>
      </c>
      <c r="AD92" s="894">
        <v>91.82</v>
      </c>
      <c r="AE92" s="894">
        <v>101.69</v>
      </c>
      <c r="AF92" s="894">
        <v>102.31</v>
      </c>
      <c r="AG92" s="894">
        <v>108.52</v>
      </c>
      <c r="AH92" s="892">
        <v>109.5</v>
      </c>
      <c r="AI92" s="892">
        <v>116.3</v>
      </c>
      <c r="AJ92" s="892">
        <v>154.3424</v>
      </c>
      <c r="AK92" s="928">
        <v>167.71260000000001</v>
      </c>
      <c r="AL92" s="914">
        <v>105</v>
      </c>
      <c r="AM92" s="894">
        <v>104.93</v>
      </c>
      <c r="AN92" s="894">
        <v>90.61</v>
      </c>
      <c r="AO92" s="894">
        <v>84.05</v>
      </c>
      <c r="AP92" s="894">
        <v>94.7</v>
      </c>
      <c r="AQ92" s="894">
        <v>106.7</v>
      </c>
      <c r="AR92" s="893">
        <v>113.13</v>
      </c>
      <c r="AS92" s="893">
        <v>113.67</v>
      </c>
      <c r="AT92" s="893">
        <v>113.42</v>
      </c>
      <c r="AU92" s="893">
        <v>120.74</v>
      </c>
      <c r="AV92" s="894">
        <v>132.66</v>
      </c>
      <c r="AW92" s="894">
        <v>132.83000000000001</v>
      </c>
      <c r="AX92" s="894">
        <v>136.37</v>
      </c>
      <c r="AY92" s="892">
        <v>136.41285705566406</v>
      </c>
      <c r="AZ92" s="892">
        <v>145.78668212890625</v>
      </c>
      <c r="BA92" s="892">
        <v>157.76483154296875</v>
      </c>
      <c r="BB92" s="892">
        <v>157.14494323730469</v>
      </c>
      <c r="BC92" s="892">
        <v>161.6944580078125</v>
      </c>
      <c r="BD92" s="892">
        <v>162.87588500976562</v>
      </c>
      <c r="BE92" s="892">
        <v>164</v>
      </c>
      <c r="BF92" s="892">
        <v>175.6</v>
      </c>
      <c r="BG92" s="892">
        <v>248.9691</v>
      </c>
      <c r="BH92" s="928">
        <v>293.0788</v>
      </c>
    </row>
    <row r="93" spans="1:60" x14ac:dyDescent="0.2">
      <c r="A93" s="682" t="s">
        <v>327</v>
      </c>
      <c r="B93" s="914">
        <v>55.93</v>
      </c>
      <c r="C93" s="894">
        <v>55.87</v>
      </c>
      <c r="D93" s="894">
        <v>40.619999999999997</v>
      </c>
      <c r="E93" s="894">
        <v>45.56</v>
      </c>
      <c r="F93" s="894">
        <v>45.4</v>
      </c>
      <c r="G93" s="894">
        <v>58.25</v>
      </c>
      <c r="H93" s="908">
        <v>56.99</v>
      </c>
      <c r="I93" s="893">
        <v>56.9</v>
      </c>
      <c r="J93" s="893">
        <v>56.44</v>
      </c>
      <c r="K93" s="892">
        <v>56.8</v>
      </c>
      <c r="L93" s="892">
        <v>64</v>
      </c>
      <c r="M93" s="892">
        <v>66.438419999999994</v>
      </c>
      <c r="N93" s="928">
        <v>66.345920000000007</v>
      </c>
      <c r="O93" s="906" t="s">
        <v>2</v>
      </c>
      <c r="P93" s="906" t="s">
        <v>2</v>
      </c>
      <c r="Q93" s="906" t="s">
        <v>2</v>
      </c>
      <c r="R93" s="906" t="s">
        <v>2</v>
      </c>
      <c r="S93" s="906" t="s">
        <v>2</v>
      </c>
      <c r="T93" s="906" t="s">
        <v>2</v>
      </c>
      <c r="U93" s="906" t="s">
        <v>2</v>
      </c>
      <c r="V93" s="906" t="s">
        <v>2</v>
      </c>
      <c r="W93" s="906" t="s">
        <v>2</v>
      </c>
      <c r="X93" s="906" t="s">
        <v>2</v>
      </c>
      <c r="Y93" s="894">
        <v>86.78</v>
      </c>
      <c r="Z93" s="894">
        <v>86.78</v>
      </c>
      <c r="AA93" s="894">
        <v>73.260000000000005</v>
      </c>
      <c r="AB93" s="894">
        <v>86.6</v>
      </c>
      <c r="AC93" s="894">
        <v>90.55</v>
      </c>
      <c r="AD93" s="894">
        <v>92.01</v>
      </c>
      <c r="AE93" s="894">
        <v>113.41</v>
      </c>
      <c r="AF93" s="894">
        <v>114.27</v>
      </c>
      <c r="AG93" s="894">
        <v>122.54</v>
      </c>
      <c r="AH93" s="892">
        <v>127.2</v>
      </c>
      <c r="AI93" s="892">
        <v>138</v>
      </c>
      <c r="AJ93" s="892">
        <v>142.4101</v>
      </c>
      <c r="AK93" s="928">
        <v>157.00810000000001</v>
      </c>
      <c r="AL93" s="915" t="s">
        <v>2</v>
      </c>
      <c r="AM93" s="906" t="s">
        <v>2</v>
      </c>
      <c r="AN93" s="906" t="s">
        <v>2</v>
      </c>
      <c r="AO93" s="906" t="s">
        <v>2</v>
      </c>
      <c r="AP93" s="906" t="s">
        <v>2</v>
      </c>
      <c r="AQ93" s="906" t="s">
        <v>2</v>
      </c>
      <c r="AR93" s="896" t="s">
        <v>2</v>
      </c>
      <c r="AS93" s="896" t="s">
        <v>2</v>
      </c>
      <c r="AT93" s="896" t="s">
        <v>2</v>
      </c>
      <c r="AU93" s="896" t="s">
        <v>2</v>
      </c>
      <c r="AV93" s="894">
        <v>121.71</v>
      </c>
      <c r="AW93" s="894">
        <v>121.88</v>
      </c>
      <c r="AX93" s="894">
        <v>125</v>
      </c>
      <c r="AY93" s="892">
        <v>128.61392211914062</v>
      </c>
      <c r="AZ93" s="892">
        <v>131.03868103027344</v>
      </c>
      <c r="BA93" s="892">
        <v>143.00947570800781</v>
      </c>
      <c r="BB93" s="892">
        <v>146.1492919921875</v>
      </c>
      <c r="BC93" s="892">
        <v>150.23759460449219</v>
      </c>
      <c r="BD93" s="892">
        <v>152.29354858398437</v>
      </c>
      <c r="BE93" s="892">
        <v>153.19999999999999</v>
      </c>
      <c r="BF93" s="892">
        <v>165.1</v>
      </c>
      <c r="BG93" s="892">
        <v>193.85759999999999</v>
      </c>
      <c r="BH93" s="928">
        <v>229.39760000000001</v>
      </c>
    </row>
    <row r="94" spans="1:60" x14ac:dyDescent="0.2">
      <c r="A94" s="652" t="s">
        <v>328</v>
      </c>
      <c r="B94" s="914"/>
      <c r="C94" s="894"/>
      <c r="D94" s="894"/>
      <c r="E94" s="894"/>
      <c r="F94" s="894"/>
      <c r="G94" s="894"/>
      <c r="H94" s="908"/>
      <c r="I94" s="893"/>
      <c r="J94" s="893"/>
      <c r="K94" s="892"/>
      <c r="L94" s="892"/>
      <c r="M94" s="892"/>
      <c r="N94" s="928"/>
      <c r="O94" s="905"/>
      <c r="P94" s="905"/>
      <c r="Q94" s="905"/>
      <c r="R94" s="905"/>
      <c r="S94" s="905"/>
      <c r="T94" s="905"/>
      <c r="U94" s="905"/>
      <c r="V94" s="905"/>
      <c r="W94" s="905"/>
      <c r="X94" s="905"/>
      <c r="Y94" s="894"/>
      <c r="Z94" s="894"/>
      <c r="AA94" s="894"/>
      <c r="AB94" s="894"/>
      <c r="AC94" s="894"/>
      <c r="AD94" s="894"/>
      <c r="AE94" s="894"/>
      <c r="AF94" s="894"/>
      <c r="AG94" s="894"/>
      <c r="AH94" s="892"/>
      <c r="AI94" s="892"/>
      <c r="AJ94" s="892"/>
      <c r="AK94" s="928"/>
      <c r="AL94" s="914"/>
      <c r="AM94" s="894"/>
      <c r="AN94" s="894"/>
      <c r="AO94" s="894"/>
      <c r="AP94" s="894"/>
      <c r="AQ94" s="894"/>
      <c r="AR94" s="893"/>
      <c r="AS94" s="893"/>
      <c r="AT94" s="893"/>
      <c r="AU94" s="893"/>
      <c r="AV94" s="894"/>
      <c r="AW94" s="894"/>
      <c r="AX94" s="894"/>
      <c r="AY94" s="892"/>
      <c r="AZ94" s="892"/>
      <c r="BA94" s="892"/>
      <c r="BB94" s="892"/>
      <c r="BC94" s="892"/>
      <c r="BD94" s="892"/>
      <c r="BE94" s="892"/>
      <c r="BF94" s="892"/>
      <c r="BG94" s="892"/>
      <c r="BH94" s="928"/>
    </row>
    <row r="95" spans="1:60" x14ac:dyDescent="0.2">
      <c r="A95" s="682" t="s">
        <v>329</v>
      </c>
      <c r="B95" s="914">
        <v>66.78</v>
      </c>
      <c r="C95" s="894">
        <v>66.88</v>
      </c>
      <c r="D95" s="894">
        <v>59.87</v>
      </c>
      <c r="E95" s="894">
        <v>63.4</v>
      </c>
      <c r="F95" s="894">
        <v>63.6</v>
      </c>
      <c r="G95" s="894">
        <v>64.569999999999993</v>
      </c>
      <c r="H95" s="908">
        <v>60.9</v>
      </c>
      <c r="I95" s="893">
        <v>65.08</v>
      </c>
      <c r="J95" s="893">
        <v>61.28</v>
      </c>
      <c r="K95" s="892">
        <v>59.8</v>
      </c>
      <c r="L95" s="892">
        <v>50.1</v>
      </c>
      <c r="M95" s="892">
        <v>63.29045</v>
      </c>
      <c r="N95" s="928">
        <v>66.947029999999998</v>
      </c>
      <c r="O95" s="893">
        <v>59</v>
      </c>
      <c r="P95" s="893">
        <v>49.22</v>
      </c>
      <c r="Q95" s="893">
        <v>42.05</v>
      </c>
      <c r="R95" s="893">
        <v>39.119999999999997</v>
      </c>
      <c r="S95" s="893">
        <v>46.41</v>
      </c>
      <c r="T95" s="893">
        <v>50.4</v>
      </c>
      <c r="U95" s="893">
        <v>54.4</v>
      </c>
      <c r="V95" s="893">
        <v>54.11</v>
      </c>
      <c r="W95" s="893">
        <v>57.12</v>
      </c>
      <c r="X95" s="893">
        <v>58.94</v>
      </c>
      <c r="Y95" s="894">
        <v>82.76</v>
      </c>
      <c r="Z95" s="894">
        <v>82.66</v>
      </c>
      <c r="AA95" s="894">
        <v>81.36</v>
      </c>
      <c r="AB95" s="894">
        <v>84.11</v>
      </c>
      <c r="AC95" s="894">
        <v>91.35</v>
      </c>
      <c r="AD95" s="894">
        <v>86.99</v>
      </c>
      <c r="AE95" s="894">
        <v>94.32</v>
      </c>
      <c r="AF95" s="894">
        <v>92.57</v>
      </c>
      <c r="AG95" s="894">
        <v>100.31</v>
      </c>
      <c r="AH95" s="892">
        <v>104.2</v>
      </c>
      <c r="AI95" s="892">
        <v>108.8</v>
      </c>
      <c r="AJ95" s="892">
        <v>132.26689999999999</v>
      </c>
      <c r="AK95" s="928">
        <v>146.5147</v>
      </c>
      <c r="AL95" s="914">
        <v>105</v>
      </c>
      <c r="AM95" s="894">
        <v>104.93</v>
      </c>
      <c r="AN95" s="894">
        <v>90.61</v>
      </c>
      <c r="AO95" s="894">
        <v>84.05</v>
      </c>
      <c r="AP95" s="894">
        <v>94.7</v>
      </c>
      <c r="AQ95" s="894">
        <v>106.7</v>
      </c>
      <c r="AR95" s="893">
        <v>113.13</v>
      </c>
      <c r="AS95" s="893">
        <v>113.67</v>
      </c>
      <c r="AT95" s="893">
        <v>113.42</v>
      </c>
      <c r="AU95" s="893">
        <v>120.74</v>
      </c>
      <c r="AV95" s="894">
        <v>132.66</v>
      </c>
      <c r="AW95" s="894">
        <v>132.83000000000001</v>
      </c>
      <c r="AX95" s="894">
        <v>136.37</v>
      </c>
      <c r="AY95" s="892">
        <v>136.41285705566406</v>
      </c>
      <c r="AZ95" s="892">
        <v>145.80126953125</v>
      </c>
      <c r="BA95" s="892">
        <v>157.78001403808594</v>
      </c>
      <c r="BB95" s="892">
        <v>157.14494323730469</v>
      </c>
      <c r="BC95" s="892">
        <v>157.933837890625</v>
      </c>
      <c r="BD95" s="892">
        <v>159.0599365234375</v>
      </c>
      <c r="BE95" s="892">
        <v>164</v>
      </c>
      <c r="BF95" s="892">
        <v>175.6</v>
      </c>
      <c r="BG95" s="892">
        <v>248.9691</v>
      </c>
      <c r="BH95" s="928">
        <v>293.0788</v>
      </c>
    </row>
    <row r="96" spans="1:60" x14ac:dyDescent="0.2">
      <c r="A96" s="559" t="s">
        <v>330</v>
      </c>
      <c r="B96" s="914">
        <v>43.16</v>
      </c>
      <c r="C96" s="894">
        <v>35.29</v>
      </c>
      <c r="D96" s="894">
        <v>32.47</v>
      </c>
      <c r="E96" s="894">
        <v>33.880000000000003</v>
      </c>
      <c r="F96" s="894">
        <v>29.88</v>
      </c>
      <c r="G96" s="894">
        <v>29.72</v>
      </c>
      <c r="H96" s="908">
        <v>28.92</v>
      </c>
      <c r="I96" s="893">
        <v>28.71</v>
      </c>
      <c r="J96" s="893">
        <v>28.67</v>
      </c>
      <c r="K96" s="892">
        <v>28.9</v>
      </c>
      <c r="L96" s="892">
        <v>29.4</v>
      </c>
      <c r="M96" s="892">
        <v>29.258500000000002</v>
      </c>
      <c r="N96" s="928">
        <v>52.189839999999997</v>
      </c>
      <c r="O96" s="906" t="s">
        <v>2</v>
      </c>
      <c r="P96" s="906" t="s">
        <v>2</v>
      </c>
      <c r="Q96" s="906" t="s">
        <v>2</v>
      </c>
      <c r="R96" s="906" t="s">
        <v>2</v>
      </c>
      <c r="S96" s="906" t="s">
        <v>2</v>
      </c>
      <c r="T96" s="906" t="s">
        <v>2</v>
      </c>
      <c r="U96" s="906" t="s">
        <v>2</v>
      </c>
      <c r="V96" s="906" t="s">
        <v>2</v>
      </c>
      <c r="W96" s="906" t="s">
        <v>2</v>
      </c>
      <c r="X96" s="906" t="s">
        <v>2</v>
      </c>
      <c r="Y96" s="894">
        <v>86.78</v>
      </c>
      <c r="Z96" s="894">
        <v>86.78</v>
      </c>
      <c r="AA96" s="894">
        <v>66.39</v>
      </c>
      <c r="AB96" s="894">
        <v>76.58</v>
      </c>
      <c r="AC96" s="894">
        <v>80.36</v>
      </c>
      <c r="AD96" s="894">
        <v>79.94</v>
      </c>
      <c r="AE96" s="894">
        <v>97.75</v>
      </c>
      <c r="AF96" s="894">
        <v>97.58</v>
      </c>
      <c r="AG96" s="894">
        <v>106.31</v>
      </c>
      <c r="AH96" s="892">
        <v>108.7</v>
      </c>
      <c r="AI96" s="892">
        <v>112.7</v>
      </c>
      <c r="AJ96" s="892">
        <v>116.79600000000001</v>
      </c>
      <c r="AK96" s="928">
        <v>134.0513</v>
      </c>
      <c r="AL96" s="915" t="s">
        <v>2</v>
      </c>
      <c r="AM96" s="906" t="s">
        <v>2</v>
      </c>
      <c r="AN96" s="906" t="s">
        <v>2</v>
      </c>
      <c r="AO96" s="906" t="s">
        <v>2</v>
      </c>
      <c r="AP96" s="906" t="s">
        <v>2</v>
      </c>
      <c r="AQ96" s="906" t="s">
        <v>2</v>
      </c>
      <c r="AR96" s="896" t="s">
        <v>2</v>
      </c>
      <c r="AS96" s="896" t="s">
        <v>2</v>
      </c>
      <c r="AT96" s="896" t="s">
        <v>2</v>
      </c>
      <c r="AU96" s="896" t="s">
        <v>2</v>
      </c>
      <c r="AV96" s="894">
        <v>121.71</v>
      </c>
      <c r="AW96" s="894">
        <v>105.22</v>
      </c>
      <c r="AX96" s="894">
        <v>110.11</v>
      </c>
      <c r="AY96" s="892">
        <v>122.5673828125</v>
      </c>
      <c r="AZ96" s="892">
        <v>126.51811218261719</v>
      </c>
      <c r="BA96" s="892">
        <v>139.88128662109375</v>
      </c>
      <c r="BB96" s="892">
        <v>142.79789733886719</v>
      </c>
      <c r="BC96" s="892">
        <v>146.57443237304687</v>
      </c>
      <c r="BD96" s="892">
        <v>148.69430541992187</v>
      </c>
      <c r="BE96" s="892">
        <v>149</v>
      </c>
      <c r="BF96" s="892">
        <v>161.1</v>
      </c>
      <c r="BG96" s="892">
        <v>193.85759999999999</v>
      </c>
      <c r="BH96" s="928">
        <v>229.39760000000001</v>
      </c>
    </row>
    <row r="97" spans="1:60" ht="15" x14ac:dyDescent="0.2">
      <c r="A97" s="550" t="s">
        <v>331</v>
      </c>
      <c r="B97" s="914"/>
      <c r="C97" s="894"/>
      <c r="D97" s="894"/>
      <c r="E97" s="894"/>
      <c r="F97" s="894"/>
      <c r="G97" s="894"/>
      <c r="H97" s="908"/>
      <c r="I97" s="893"/>
      <c r="J97" s="893"/>
      <c r="K97" s="892"/>
      <c r="L97" s="892"/>
      <c r="M97" s="892"/>
      <c r="N97" s="928"/>
      <c r="O97" s="905"/>
      <c r="P97" s="905"/>
      <c r="Q97" s="905"/>
      <c r="R97" s="905"/>
      <c r="S97" s="905"/>
      <c r="T97" s="905"/>
      <c r="U97" s="905"/>
      <c r="V97" s="905"/>
      <c r="W97" s="905"/>
      <c r="X97" s="905"/>
      <c r="Y97" s="894"/>
      <c r="Z97" s="894"/>
      <c r="AA97" s="894"/>
      <c r="AB97" s="894"/>
      <c r="AC97" s="894"/>
      <c r="AD97" s="894"/>
      <c r="AE97" s="894"/>
      <c r="AF97" s="894"/>
      <c r="AG97" s="894"/>
      <c r="AH97" s="892"/>
      <c r="AI97" s="892"/>
      <c r="AJ97" s="892"/>
      <c r="AK97" s="928"/>
      <c r="AL97" s="914"/>
      <c r="AM97" s="894"/>
      <c r="AN97" s="894"/>
      <c r="AO97" s="894"/>
      <c r="AP97" s="894"/>
      <c r="AQ97" s="894"/>
      <c r="AR97" s="893"/>
      <c r="AS97" s="893"/>
      <c r="AT97" s="893"/>
      <c r="AU97" s="893"/>
      <c r="AV97" s="894"/>
      <c r="AW97" s="894"/>
      <c r="AX97" s="894"/>
      <c r="AY97" s="892"/>
      <c r="AZ97" s="892"/>
      <c r="BA97" s="892"/>
      <c r="BB97" s="892"/>
      <c r="BC97" s="892"/>
      <c r="BD97" s="892"/>
      <c r="BE97" s="892"/>
      <c r="BF97" s="892"/>
      <c r="BG97" s="892"/>
      <c r="BH97" s="928"/>
    </row>
    <row r="98" spans="1:60" x14ac:dyDescent="0.2">
      <c r="A98" s="574" t="s">
        <v>332</v>
      </c>
      <c r="B98" s="914">
        <v>311.63</v>
      </c>
      <c r="C98" s="894">
        <v>311.01</v>
      </c>
      <c r="D98" s="894">
        <v>299.24</v>
      </c>
      <c r="E98" s="894">
        <v>347.97</v>
      </c>
      <c r="F98" s="894">
        <v>332.69</v>
      </c>
      <c r="G98" s="894">
        <v>349.33</v>
      </c>
      <c r="H98" s="908">
        <v>330.17</v>
      </c>
      <c r="I98" s="893">
        <v>331.69</v>
      </c>
      <c r="J98" s="893">
        <v>338.93</v>
      </c>
      <c r="K98" s="892">
        <v>339.8</v>
      </c>
      <c r="L98" s="892">
        <v>362.6</v>
      </c>
      <c r="M98" s="892">
        <v>388.6506</v>
      </c>
      <c r="N98" s="928">
        <v>388.61340000000001</v>
      </c>
      <c r="O98" s="893">
        <v>354</v>
      </c>
      <c r="P98" s="893">
        <v>317.75</v>
      </c>
      <c r="Q98" s="893">
        <v>288.54000000000002</v>
      </c>
      <c r="R98" s="893">
        <v>287.57</v>
      </c>
      <c r="S98" s="893">
        <v>299.41000000000003</v>
      </c>
      <c r="T98" s="893">
        <v>316.3</v>
      </c>
      <c r="U98" s="893">
        <v>313.54000000000002</v>
      </c>
      <c r="V98" s="893">
        <v>310.23</v>
      </c>
      <c r="W98" s="893">
        <v>308.37</v>
      </c>
      <c r="X98" s="893">
        <v>302.42</v>
      </c>
      <c r="Y98" s="894">
        <v>311.63</v>
      </c>
      <c r="Z98" s="894">
        <v>311.01</v>
      </c>
      <c r="AA98" s="894">
        <v>328.36</v>
      </c>
      <c r="AB98" s="894">
        <v>331.47</v>
      </c>
      <c r="AC98" s="894">
        <v>339.28</v>
      </c>
      <c r="AD98" s="894">
        <v>341.74</v>
      </c>
      <c r="AE98" s="894">
        <v>350.87</v>
      </c>
      <c r="AF98" s="894">
        <v>343.87</v>
      </c>
      <c r="AG98" s="894">
        <v>359.12</v>
      </c>
      <c r="AH98" s="892">
        <v>359</v>
      </c>
      <c r="AI98" s="892">
        <v>375.1</v>
      </c>
      <c r="AJ98" s="892">
        <v>467.7183</v>
      </c>
      <c r="AK98" s="928">
        <v>464.18529999999998</v>
      </c>
      <c r="AL98" s="914">
        <v>317</v>
      </c>
      <c r="AM98" s="894">
        <v>334.74</v>
      </c>
      <c r="AN98" s="894">
        <v>329.99</v>
      </c>
      <c r="AO98" s="894">
        <v>332.02</v>
      </c>
      <c r="AP98" s="894">
        <v>353.45</v>
      </c>
      <c r="AQ98" s="894">
        <v>375.5</v>
      </c>
      <c r="AR98" s="893">
        <v>379.17</v>
      </c>
      <c r="AS98" s="893">
        <v>356.57</v>
      </c>
      <c r="AT98" s="893">
        <v>356.75</v>
      </c>
      <c r="AU98" s="893">
        <v>354.03</v>
      </c>
      <c r="AV98" s="894">
        <v>375.84</v>
      </c>
      <c r="AW98" s="894">
        <v>377.69</v>
      </c>
      <c r="AX98" s="894">
        <v>381.08</v>
      </c>
      <c r="AY98" s="892">
        <v>381.64926147460937</v>
      </c>
      <c r="AZ98" s="892">
        <v>387.72665405273437</v>
      </c>
      <c r="BA98" s="892">
        <v>405.0140380859375</v>
      </c>
      <c r="BB98" s="892">
        <v>396.33392333984375</v>
      </c>
      <c r="BC98" s="892">
        <v>402.72686767578125</v>
      </c>
      <c r="BD98" s="892">
        <v>402.552978515625</v>
      </c>
      <c r="BE98" s="892">
        <v>404.1</v>
      </c>
      <c r="BF98" s="892">
        <v>425.3</v>
      </c>
      <c r="BG98" s="892">
        <v>526.68489999999997</v>
      </c>
      <c r="BH98" s="928">
        <v>535.36019999999996</v>
      </c>
    </row>
    <row r="99" spans="1:60" x14ac:dyDescent="0.2">
      <c r="A99" s="574" t="s">
        <v>333</v>
      </c>
      <c r="B99" s="914">
        <v>301.25</v>
      </c>
      <c r="C99" s="894">
        <v>300.63</v>
      </c>
      <c r="D99" s="894">
        <v>289.94</v>
      </c>
      <c r="E99" s="894">
        <v>305.67</v>
      </c>
      <c r="F99" s="894">
        <v>300.35000000000002</v>
      </c>
      <c r="G99" s="894">
        <v>308.13</v>
      </c>
      <c r="H99" s="908">
        <v>299.41000000000003</v>
      </c>
      <c r="I99" s="893">
        <v>300.07</v>
      </c>
      <c r="J99" s="893">
        <v>307.45</v>
      </c>
      <c r="K99" s="892">
        <v>308.2</v>
      </c>
      <c r="L99" s="892">
        <v>330.7</v>
      </c>
      <c r="M99" s="892">
        <v>339.17520000000002</v>
      </c>
      <c r="N99" s="928">
        <v>358.13780000000003</v>
      </c>
      <c r="O99" s="906" t="s">
        <v>2</v>
      </c>
      <c r="P99" s="906" t="s">
        <v>2</v>
      </c>
      <c r="Q99" s="906" t="s">
        <v>2</v>
      </c>
      <c r="R99" s="906" t="s">
        <v>2</v>
      </c>
      <c r="S99" s="906" t="s">
        <v>2</v>
      </c>
      <c r="T99" s="906" t="s">
        <v>2</v>
      </c>
      <c r="U99" s="906" t="s">
        <v>2</v>
      </c>
      <c r="V99" s="906" t="s">
        <v>2</v>
      </c>
      <c r="W99" s="906" t="s">
        <v>2</v>
      </c>
      <c r="X99" s="906" t="s">
        <v>2</v>
      </c>
      <c r="Y99" s="894">
        <v>301.25</v>
      </c>
      <c r="Z99" s="894">
        <v>300.63</v>
      </c>
      <c r="AA99" s="894">
        <v>353.48</v>
      </c>
      <c r="AB99" s="894">
        <v>368.27</v>
      </c>
      <c r="AC99" s="894">
        <v>364.31</v>
      </c>
      <c r="AD99" s="894">
        <v>377.82</v>
      </c>
      <c r="AE99" s="894">
        <v>415.7</v>
      </c>
      <c r="AF99" s="894">
        <v>389.53</v>
      </c>
      <c r="AG99" s="894">
        <v>408.66</v>
      </c>
      <c r="AH99" s="892">
        <v>410.2</v>
      </c>
      <c r="AI99" s="892">
        <v>427.7</v>
      </c>
      <c r="AJ99" s="892">
        <v>455.24619999999999</v>
      </c>
      <c r="AK99" s="928">
        <v>453.58069999999998</v>
      </c>
      <c r="AL99" s="915" t="s">
        <v>2</v>
      </c>
      <c r="AM99" s="906" t="s">
        <v>2</v>
      </c>
      <c r="AN99" s="906" t="s">
        <v>2</v>
      </c>
      <c r="AO99" s="906" t="s">
        <v>2</v>
      </c>
      <c r="AP99" s="906" t="s">
        <v>2</v>
      </c>
      <c r="AQ99" s="906" t="s">
        <v>2</v>
      </c>
      <c r="AR99" s="896" t="s">
        <v>2</v>
      </c>
      <c r="AS99" s="896" t="s">
        <v>2</v>
      </c>
      <c r="AT99" s="896" t="s">
        <v>2</v>
      </c>
      <c r="AU99" s="896" t="s">
        <v>2</v>
      </c>
      <c r="AV99" s="894">
        <v>365.46</v>
      </c>
      <c r="AW99" s="894">
        <v>367.31</v>
      </c>
      <c r="AX99" s="894">
        <v>371.5</v>
      </c>
      <c r="AY99" s="892">
        <v>373.850341796875</v>
      </c>
      <c r="AZ99" s="892">
        <v>372.9786376953125</v>
      </c>
      <c r="BA99" s="892">
        <v>390.2586669921875</v>
      </c>
      <c r="BB99" s="892">
        <v>385.3382568359375</v>
      </c>
      <c r="BC99" s="892">
        <v>391.27001953125</v>
      </c>
      <c r="BD99" s="892">
        <v>391.80654907226562</v>
      </c>
      <c r="BE99" s="892">
        <v>393.4</v>
      </c>
      <c r="BF99" s="892">
        <v>413.2</v>
      </c>
      <c r="BG99" s="892">
        <v>446.791</v>
      </c>
      <c r="BH99" s="928">
        <v>483.053</v>
      </c>
    </row>
    <row r="100" spans="1:60" ht="15" x14ac:dyDescent="0.2">
      <c r="A100" s="564" t="s">
        <v>334</v>
      </c>
      <c r="B100" s="914"/>
      <c r="C100" s="894"/>
      <c r="D100" s="894"/>
      <c r="E100" s="894"/>
      <c r="F100" s="894"/>
      <c r="G100" s="894"/>
      <c r="H100" s="908"/>
      <c r="I100" s="893"/>
      <c r="J100" s="893"/>
      <c r="K100" s="892"/>
      <c r="L100" s="892"/>
      <c r="M100" s="892"/>
      <c r="N100" s="928"/>
      <c r="O100" s="905"/>
      <c r="P100" s="905"/>
      <c r="Q100" s="905"/>
      <c r="R100" s="905"/>
      <c r="S100" s="905"/>
      <c r="T100" s="905"/>
      <c r="U100" s="905"/>
      <c r="V100" s="905"/>
      <c r="W100" s="905"/>
      <c r="X100" s="905"/>
      <c r="Y100" s="894"/>
      <c r="Z100" s="894"/>
      <c r="AA100" s="894"/>
      <c r="AB100" s="894"/>
      <c r="AC100" s="894"/>
      <c r="AD100" s="894"/>
      <c r="AE100" s="894"/>
      <c r="AF100" s="894"/>
      <c r="AG100" s="894"/>
      <c r="AH100" s="892"/>
      <c r="AI100" s="892"/>
      <c r="AJ100" s="892"/>
      <c r="AK100" s="928"/>
      <c r="AL100" s="914"/>
      <c r="AM100" s="894"/>
      <c r="AN100" s="894"/>
      <c r="AO100" s="894"/>
      <c r="AP100" s="894"/>
      <c r="AQ100" s="894"/>
      <c r="AR100" s="893"/>
      <c r="AS100" s="893"/>
      <c r="AT100" s="893"/>
      <c r="AU100" s="893"/>
      <c r="AV100" s="894"/>
      <c r="AW100" s="894"/>
      <c r="AX100" s="894"/>
      <c r="AY100" s="892"/>
      <c r="AZ100" s="892"/>
      <c r="BA100" s="892"/>
      <c r="BB100" s="892"/>
      <c r="BC100" s="892"/>
      <c r="BD100" s="892"/>
      <c r="BE100" s="892"/>
      <c r="BF100" s="892"/>
      <c r="BG100" s="892"/>
      <c r="BH100" s="928"/>
    </row>
    <row r="101" spans="1:60" x14ac:dyDescent="0.2">
      <c r="A101" s="682" t="s">
        <v>335</v>
      </c>
      <c r="B101" s="914">
        <v>311.63</v>
      </c>
      <c r="C101" s="894">
        <v>311.01</v>
      </c>
      <c r="D101" s="894">
        <v>299.24</v>
      </c>
      <c r="E101" s="894">
        <v>347.97</v>
      </c>
      <c r="F101" s="894">
        <v>333.15</v>
      </c>
      <c r="G101" s="894">
        <v>349.8</v>
      </c>
      <c r="H101" s="908">
        <v>330.17</v>
      </c>
      <c r="I101" s="893">
        <v>340.87</v>
      </c>
      <c r="J101" s="893">
        <v>348.52</v>
      </c>
      <c r="K101" s="892">
        <v>333.1</v>
      </c>
      <c r="L101" s="892">
        <v>350.6</v>
      </c>
      <c r="M101" s="892">
        <v>375.96370000000002</v>
      </c>
      <c r="N101" s="928">
        <v>373.87520000000001</v>
      </c>
      <c r="O101" s="893">
        <v>354</v>
      </c>
      <c r="P101" s="893">
        <v>317.75</v>
      </c>
      <c r="Q101" s="893">
        <v>288.54000000000002</v>
      </c>
      <c r="R101" s="893">
        <v>287.57</v>
      </c>
      <c r="S101" s="893">
        <v>299.41000000000003</v>
      </c>
      <c r="T101" s="893">
        <v>316.3</v>
      </c>
      <c r="U101" s="893">
        <v>313.54000000000002</v>
      </c>
      <c r="V101" s="893">
        <v>310.23</v>
      </c>
      <c r="W101" s="893">
        <v>308.37</v>
      </c>
      <c r="X101" s="893">
        <v>302.42</v>
      </c>
      <c r="Y101" s="894">
        <v>311.63</v>
      </c>
      <c r="Z101" s="894">
        <v>311.01</v>
      </c>
      <c r="AA101" s="894">
        <v>328.36</v>
      </c>
      <c r="AB101" s="894">
        <v>331.47</v>
      </c>
      <c r="AC101" s="894">
        <v>330.54</v>
      </c>
      <c r="AD101" s="894">
        <v>334.43</v>
      </c>
      <c r="AE101" s="894">
        <v>339.6</v>
      </c>
      <c r="AF101" s="894">
        <v>329.56</v>
      </c>
      <c r="AG101" s="894">
        <v>349.37</v>
      </c>
      <c r="AH101" s="892">
        <v>349.1</v>
      </c>
      <c r="AI101" s="892">
        <v>370.1</v>
      </c>
      <c r="AJ101" s="892">
        <v>447.95679999999999</v>
      </c>
      <c r="AK101" s="928">
        <v>444.48020000000002</v>
      </c>
      <c r="AL101" s="914">
        <v>317</v>
      </c>
      <c r="AM101" s="894">
        <v>334.74</v>
      </c>
      <c r="AN101" s="894">
        <v>329.99</v>
      </c>
      <c r="AO101" s="894">
        <v>332.02</v>
      </c>
      <c r="AP101" s="894">
        <v>353.45</v>
      </c>
      <c r="AQ101" s="894">
        <v>375.5</v>
      </c>
      <c r="AR101" s="893">
        <v>379.17</v>
      </c>
      <c r="AS101" s="893">
        <v>356.57</v>
      </c>
      <c r="AT101" s="893">
        <v>356.75</v>
      </c>
      <c r="AU101" s="893">
        <v>354.03</v>
      </c>
      <c r="AV101" s="894">
        <v>375.84</v>
      </c>
      <c r="AW101" s="894">
        <v>377.69</v>
      </c>
      <c r="AX101" s="894">
        <v>381.08</v>
      </c>
      <c r="AY101" s="892">
        <v>381.64926147460937</v>
      </c>
      <c r="AZ101" s="892">
        <v>387.79953002929687</v>
      </c>
      <c r="BA101" s="892">
        <v>405.08993530273437</v>
      </c>
      <c r="BB101" s="892">
        <v>396.33392333984375</v>
      </c>
      <c r="BC101" s="892">
        <v>399.32272338867187</v>
      </c>
      <c r="BD101" s="892">
        <v>399.12875366210937</v>
      </c>
      <c r="BE101" s="892">
        <v>404.1</v>
      </c>
      <c r="BF101" s="892">
        <v>425.3</v>
      </c>
      <c r="BG101" s="892">
        <v>526.68489999999997</v>
      </c>
      <c r="BH101" s="928">
        <v>535.36019999999996</v>
      </c>
    </row>
    <row r="102" spans="1:60" x14ac:dyDescent="0.2">
      <c r="A102" s="434" t="s">
        <v>336</v>
      </c>
      <c r="B102" s="914">
        <v>301.25</v>
      </c>
      <c r="C102" s="894">
        <v>300.63</v>
      </c>
      <c r="D102" s="894">
        <v>282.37</v>
      </c>
      <c r="E102" s="894">
        <v>303.39</v>
      </c>
      <c r="F102" s="894">
        <v>298.04000000000002</v>
      </c>
      <c r="G102" s="894">
        <v>304.77999999999997</v>
      </c>
      <c r="H102" s="908">
        <v>296.5</v>
      </c>
      <c r="I102" s="893">
        <v>296.83999999999997</v>
      </c>
      <c r="J102" s="893">
        <v>294.35000000000002</v>
      </c>
      <c r="K102" s="892">
        <v>295.89999999999998</v>
      </c>
      <c r="L102" s="892">
        <v>326.3</v>
      </c>
      <c r="M102" s="892">
        <v>334.75810000000001</v>
      </c>
      <c r="N102" s="928">
        <v>352.6456</v>
      </c>
      <c r="O102" s="906" t="s">
        <v>2</v>
      </c>
      <c r="P102" s="906" t="s">
        <v>2</v>
      </c>
      <c r="Q102" s="906" t="s">
        <v>2</v>
      </c>
      <c r="R102" s="906" t="s">
        <v>2</v>
      </c>
      <c r="S102" s="906" t="s">
        <v>2</v>
      </c>
      <c r="T102" s="906" t="s">
        <v>2</v>
      </c>
      <c r="U102" s="906" t="s">
        <v>2</v>
      </c>
      <c r="V102" s="906" t="s">
        <v>2</v>
      </c>
      <c r="W102" s="906" t="s">
        <v>2</v>
      </c>
      <c r="X102" s="906" t="s">
        <v>2</v>
      </c>
      <c r="Y102" s="894">
        <v>301.25</v>
      </c>
      <c r="Z102" s="894">
        <v>300.63</v>
      </c>
      <c r="AA102" s="894">
        <v>346</v>
      </c>
      <c r="AB102" s="894">
        <v>360.63</v>
      </c>
      <c r="AC102" s="894">
        <v>356.68</v>
      </c>
      <c r="AD102" s="894">
        <v>368</v>
      </c>
      <c r="AE102" s="894">
        <v>405.3</v>
      </c>
      <c r="AF102" s="894">
        <v>378.12</v>
      </c>
      <c r="AG102" s="894">
        <v>397.85</v>
      </c>
      <c r="AH102" s="892">
        <v>398.8</v>
      </c>
      <c r="AI102" s="892">
        <v>408.3</v>
      </c>
      <c r="AJ102" s="892">
        <v>434.36309999999997</v>
      </c>
      <c r="AK102" s="928">
        <v>432.52890000000002</v>
      </c>
      <c r="AL102" s="915" t="s">
        <v>2</v>
      </c>
      <c r="AM102" s="906" t="s">
        <v>2</v>
      </c>
      <c r="AN102" s="906" t="s">
        <v>2</v>
      </c>
      <c r="AO102" s="906" t="s">
        <v>2</v>
      </c>
      <c r="AP102" s="906" t="s">
        <v>2</v>
      </c>
      <c r="AQ102" s="906" t="s">
        <v>2</v>
      </c>
      <c r="AR102" s="896" t="s">
        <v>2</v>
      </c>
      <c r="AS102" s="896" t="s">
        <v>2</v>
      </c>
      <c r="AT102" s="896" t="s">
        <v>2</v>
      </c>
      <c r="AU102" s="896" t="s">
        <v>2</v>
      </c>
      <c r="AV102" s="894">
        <v>365.46</v>
      </c>
      <c r="AW102" s="894">
        <v>367.31</v>
      </c>
      <c r="AX102" s="894">
        <v>362.31</v>
      </c>
      <c r="AY102" s="892">
        <v>373.850341796875</v>
      </c>
      <c r="AZ102" s="892">
        <v>372.40350341796875</v>
      </c>
      <c r="BA102" s="892">
        <v>389.55014038085937</v>
      </c>
      <c r="BB102" s="892">
        <v>384.59890747070312</v>
      </c>
      <c r="BC102" s="892">
        <v>390.53494262695312</v>
      </c>
      <c r="BD102" s="892">
        <v>391.10177612304687</v>
      </c>
      <c r="BE102" s="892">
        <v>393.4</v>
      </c>
      <c r="BF102" s="892">
        <v>413.2</v>
      </c>
      <c r="BG102" s="892">
        <v>446.791</v>
      </c>
      <c r="BH102" s="928">
        <v>483.053</v>
      </c>
    </row>
    <row r="103" spans="1:60" x14ac:dyDescent="0.2">
      <c r="A103" s="564" t="s">
        <v>337</v>
      </c>
      <c r="B103" s="914"/>
      <c r="C103" s="894"/>
      <c r="D103" s="894"/>
      <c r="E103" s="894"/>
      <c r="F103" s="894"/>
      <c r="G103" s="894"/>
      <c r="H103" s="907"/>
      <c r="I103" s="905"/>
      <c r="J103" s="905"/>
      <c r="K103" s="892"/>
      <c r="L103" s="892"/>
      <c r="M103" s="892"/>
      <c r="N103" s="928"/>
      <c r="O103" s="905"/>
      <c r="P103" s="905"/>
      <c r="Q103" s="905"/>
      <c r="R103" s="905"/>
      <c r="S103" s="905"/>
      <c r="T103" s="905"/>
      <c r="U103" s="905"/>
      <c r="V103" s="905"/>
      <c r="W103" s="905"/>
      <c r="X103" s="905"/>
      <c r="Y103" s="894"/>
      <c r="Z103" s="894"/>
      <c r="AA103" s="894"/>
      <c r="AB103" s="894"/>
      <c r="AC103" s="894"/>
      <c r="AD103" s="894"/>
      <c r="AE103" s="894"/>
      <c r="AF103" s="894"/>
      <c r="AG103" s="894"/>
      <c r="AH103" s="892"/>
      <c r="AI103" s="892"/>
      <c r="AJ103" s="892"/>
      <c r="AK103" s="928"/>
      <c r="AL103" s="914"/>
      <c r="AM103" s="894"/>
      <c r="AN103" s="894"/>
      <c r="AO103" s="894"/>
      <c r="AP103" s="894"/>
      <c r="AQ103" s="894"/>
      <c r="AR103" s="893"/>
      <c r="AS103" s="893"/>
      <c r="AT103" s="893"/>
      <c r="AU103" s="893"/>
      <c r="AV103" s="894"/>
      <c r="AW103" s="894"/>
      <c r="AX103" s="894"/>
      <c r="AY103" s="892"/>
      <c r="AZ103" s="892"/>
      <c r="BA103" s="892"/>
      <c r="BB103" s="892"/>
      <c r="BC103" s="892"/>
      <c r="BD103" s="892"/>
      <c r="BE103" s="892"/>
      <c r="BF103" s="892"/>
      <c r="BG103" s="892"/>
      <c r="BH103" s="928"/>
    </row>
    <row r="104" spans="1:60" x14ac:dyDescent="0.2">
      <c r="A104" s="683" t="s">
        <v>338</v>
      </c>
      <c r="B104" s="925" t="s">
        <v>2</v>
      </c>
      <c r="C104" s="904" t="s">
        <v>2</v>
      </c>
      <c r="D104" s="904" t="s">
        <v>2</v>
      </c>
      <c r="E104" s="904" t="s">
        <v>2</v>
      </c>
      <c r="F104" s="904" t="s">
        <v>2</v>
      </c>
      <c r="G104" s="913" t="s">
        <v>2</v>
      </c>
      <c r="H104" s="922" t="s">
        <v>2</v>
      </c>
      <c r="I104" s="923" t="s">
        <v>2</v>
      </c>
      <c r="J104" s="923" t="s">
        <v>2</v>
      </c>
      <c r="K104" s="930" t="s">
        <v>2</v>
      </c>
      <c r="L104" s="930" t="s">
        <v>2</v>
      </c>
      <c r="M104" s="930" t="s">
        <v>2</v>
      </c>
      <c r="N104" s="929" t="s">
        <v>2</v>
      </c>
      <c r="O104" s="917">
        <v>95</v>
      </c>
      <c r="P104" s="917">
        <v>102.73</v>
      </c>
      <c r="Q104" s="895">
        <v>100.4</v>
      </c>
      <c r="R104" s="917">
        <v>64.680000000000007</v>
      </c>
      <c r="S104" s="917">
        <v>70.959999999999994</v>
      </c>
      <c r="T104" s="917">
        <v>68.8</v>
      </c>
      <c r="U104" s="917">
        <v>160.79</v>
      </c>
      <c r="V104" s="895">
        <v>148.52000000000001</v>
      </c>
      <c r="W104" s="895">
        <v>168.04</v>
      </c>
      <c r="X104" s="895">
        <v>159</v>
      </c>
      <c r="Y104" s="904">
        <v>151.53</v>
      </c>
      <c r="Z104" s="904">
        <v>159.19999999999999</v>
      </c>
      <c r="AA104" s="904">
        <v>162.04</v>
      </c>
      <c r="AB104" s="904">
        <v>164.75</v>
      </c>
      <c r="AC104" s="904">
        <v>165.86</v>
      </c>
      <c r="AD104" s="904">
        <v>167.81</v>
      </c>
      <c r="AE104" s="913">
        <v>164.25</v>
      </c>
      <c r="AF104" s="913">
        <v>155.43</v>
      </c>
      <c r="AG104" s="913">
        <v>157.21</v>
      </c>
      <c r="AH104" s="932">
        <v>153.9</v>
      </c>
      <c r="AI104" s="932">
        <v>173.5</v>
      </c>
      <c r="AJ104" s="930">
        <v>249.35130000000001</v>
      </c>
      <c r="AK104" s="929">
        <v>247.30869999999999</v>
      </c>
      <c r="AL104" s="916">
        <v>132</v>
      </c>
      <c r="AM104" s="913">
        <v>138.58000000000001</v>
      </c>
      <c r="AN104" s="913">
        <v>126.47</v>
      </c>
      <c r="AO104" s="913">
        <v>130.93</v>
      </c>
      <c r="AP104" s="913">
        <v>136.9</v>
      </c>
      <c r="AQ104" s="913">
        <v>154.66</v>
      </c>
      <c r="AR104" s="917">
        <v>156.22999999999999</v>
      </c>
      <c r="AS104" s="895">
        <v>156.66999999999999</v>
      </c>
      <c r="AT104" s="895">
        <v>176.97</v>
      </c>
      <c r="AU104" s="895">
        <v>178.59</v>
      </c>
      <c r="AV104" s="904">
        <v>201.27</v>
      </c>
      <c r="AW104" s="904">
        <v>205.73</v>
      </c>
      <c r="AX104" s="904">
        <v>202.53</v>
      </c>
      <c r="AY104" s="927">
        <v>204.63601684570312</v>
      </c>
      <c r="AZ104" s="927">
        <v>207.08602905273438</v>
      </c>
      <c r="BA104" s="927">
        <v>221.45387268066406</v>
      </c>
      <c r="BB104" s="932">
        <v>218.37525939941406</v>
      </c>
      <c r="BC104" s="932">
        <v>203.60023498535156</v>
      </c>
      <c r="BD104" s="932">
        <v>222.85914611816406</v>
      </c>
      <c r="BE104" s="932">
        <v>227</v>
      </c>
      <c r="BF104" s="932">
        <v>225.4</v>
      </c>
      <c r="BG104" s="930">
        <v>255.05789999999999</v>
      </c>
      <c r="BH104" s="929">
        <v>254.14689999999999</v>
      </c>
    </row>
    <row r="105" spans="1:60" s="4" customFormat="1" ht="16.5" customHeight="1" x14ac:dyDescent="0.2">
      <c r="A105" s="384" t="s">
        <v>339</v>
      </c>
      <c r="B105" s="385"/>
      <c r="C105" s="385"/>
      <c r="D105" s="385"/>
      <c r="E105" s="385"/>
      <c r="F105" s="385"/>
      <c r="G105" s="385"/>
      <c r="H105" s="385"/>
      <c r="I105" s="386"/>
      <c r="J105" s="346"/>
      <c r="K105" s="346"/>
      <c r="L105" s="346"/>
      <c r="M105" s="346"/>
      <c r="N105" s="346"/>
      <c r="O105" s="346"/>
      <c r="P105" s="346"/>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8"/>
      <c r="AS105" s="58"/>
    </row>
    <row r="106" spans="1:60" ht="15" x14ac:dyDescent="0.2">
      <c r="A106" s="383" t="s">
        <v>340</v>
      </c>
      <c r="B106" s="382"/>
      <c r="C106" s="382"/>
      <c r="D106" s="382"/>
      <c r="E106" s="382"/>
      <c r="F106" s="382"/>
      <c r="G106" s="382"/>
      <c r="H106" s="382"/>
      <c r="I106" s="382"/>
      <c r="J106" s="382"/>
      <c r="K106" s="382"/>
      <c r="L106" s="382"/>
      <c r="M106" s="382"/>
      <c r="N106" s="382"/>
      <c r="O106" s="382"/>
      <c r="P106" s="382"/>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8"/>
      <c r="AS106" s="58"/>
      <c r="AT106" s="4"/>
      <c r="AU106" s="4"/>
      <c r="AV106" s="4"/>
    </row>
    <row r="107" spans="1:60"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row>
    <row r="108" spans="1:60" x14ac:dyDescent="0.2">
      <c r="A108" s="170"/>
      <c r="B108" s="170"/>
      <c r="C108" s="170"/>
      <c r="D108" s="170"/>
      <c r="E108" s="59"/>
      <c r="F108" s="59"/>
      <c r="G108" s="59"/>
      <c r="H108" s="59"/>
      <c r="I108" s="59"/>
      <c r="J108" s="59"/>
      <c r="K108" s="170"/>
      <c r="L108" s="170"/>
      <c r="M108" s="170"/>
      <c r="N108" s="170"/>
      <c r="O108" s="170"/>
      <c r="P108" s="170"/>
      <c r="Q108" s="170"/>
      <c r="R108" s="170"/>
      <c r="S108" s="170"/>
      <c r="T108" s="170"/>
      <c r="U108" s="170"/>
      <c r="V108" s="170"/>
    </row>
    <row r="109" spans="1:60" x14ac:dyDescent="0.2">
      <c r="A109" s="684" t="s">
        <v>378</v>
      </c>
      <c r="B109" s="176"/>
      <c r="C109" s="176"/>
      <c r="D109" s="176"/>
      <c r="E109" s="176"/>
      <c r="F109" s="176"/>
      <c r="G109" s="176"/>
      <c r="H109" s="377"/>
      <c r="I109" s="59"/>
      <c r="J109" s="59"/>
      <c r="K109" s="170"/>
      <c r="L109" s="170"/>
      <c r="M109" s="170"/>
      <c r="N109" s="170"/>
      <c r="O109" s="170"/>
      <c r="P109" s="170"/>
      <c r="Q109" s="170"/>
      <c r="R109" s="170"/>
      <c r="S109" s="170"/>
      <c r="T109" s="170"/>
      <c r="U109" s="170"/>
      <c r="V109" s="170"/>
    </row>
    <row r="110" spans="1:60" ht="12.75" customHeight="1" x14ac:dyDescent="0.2">
      <c r="A110" s="177"/>
      <c r="B110" s="944" t="s">
        <v>341</v>
      </c>
      <c r="C110" s="945"/>
      <c r="D110" s="945"/>
      <c r="E110" s="945"/>
      <c r="F110" s="945"/>
      <c r="G110" s="945"/>
      <c r="H110" s="945"/>
      <c r="I110" s="945"/>
      <c r="J110" s="945"/>
      <c r="K110" s="945"/>
      <c r="L110" s="945"/>
      <c r="M110" s="946"/>
      <c r="N110" s="170"/>
      <c r="O110" s="170"/>
      <c r="P110" s="170"/>
      <c r="Q110" s="170"/>
      <c r="R110" s="170"/>
      <c r="S110" s="170"/>
      <c r="T110" s="170"/>
      <c r="U110" s="170"/>
      <c r="V110" s="170"/>
    </row>
    <row r="111" spans="1:60" x14ac:dyDescent="0.2">
      <c r="A111" s="545"/>
      <c r="B111" s="737">
        <v>38353</v>
      </c>
      <c r="C111" s="737">
        <v>38718</v>
      </c>
      <c r="D111" s="737">
        <v>39083</v>
      </c>
      <c r="E111" s="737">
        <v>39449</v>
      </c>
      <c r="F111" s="737">
        <v>39814</v>
      </c>
      <c r="G111" s="737">
        <v>40179</v>
      </c>
      <c r="H111" s="737">
        <v>40544</v>
      </c>
      <c r="I111" s="737">
        <v>40909</v>
      </c>
      <c r="J111" s="698">
        <v>41275</v>
      </c>
      <c r="K111" s="698">
        <v>41640</v>
      </c>
      <c r="L111" s="933">
        <v>42005</v>
      </c>
      <c r="M111" s="934">
        <v>42370</v>
      </c>
      <c r="N111" s="170"/>
      <c r="O111" s="170"/>
      <c r="P111" s="170"/>
      <c r="Q111" s="170"/>
      <c r="R111" s="170"/>
      <c r="S111" s="170"/>
      <c r="T111" s="170"/>
      <c r="U111" s="170"/>
      <c r="V111" s="170"/>
    </row>
    <row r="112" spans="1:60" x14ac:dyDescent="0.2">
      <c r="A112" s="550" t="s">
        <v>342</v>
      </c>
      <c r="B112" s="437"/>
      <c r="C112" s="378"/>
      <c r="D112" s="378"/>
      <c r="E112" s="378"/>
      <c r="F112" s="379"/>
      <c r="G112" s="379"/>
      <c r="H112" s="379"/>
      <c r="I112" s="379"/>
      <c r="J112" s="379"/>
      <c r="K112" s="379"/>
      <c r="L112" s="935"/>
      <c r="M112" s="936"/>
      <c r="N112" s="170"/>
      <c r="O112" s="170"/>
      <c r="P112" s="170"/>
      <c r="Q112" s="170"/>
      <c r="R112" s="170"/>
      <c r="S112" s="170"/>
      <c r="T112" s="170"/>
      <c r="U112" s="170"/>
      <c r="V112" s="170"/>
    </row>
    <row r="113" spans="1:22" ht="15" x14ac:dyDescent="0.2">
      <c r="A113" s="559" t="s">
        <v>343</v>
      </c>
      <c r="B113" s="438">
        <v>96.43</v>
      </c>
      <c r="C113" s="380">
        <v>86.38</v>
      </c>
      <c r="D113" s="380">
        <v>80.760000000000005</v>
      </c>
      <c r="E113" s="380">
        <v>80.78</v>
      </c>
      <c r="F113" s="380">
        <v>59.85</v>
      </c>
      <c r="G113" s="380">
        <v>62.96</v>
      </c>
      <c r="H113" s="380">
        <v>61.07</v>
      </c>
      <c r="I113" s="380">
        <v>60.8</v>
      </c>
      <c r="J113" s="468">
        <v>61.5</v>
      </c>
      <c r="K113" s="468">
        <v>64.3</v>
      </c>
      <c r="L113" s="939">
        <v>54.200780000000002</v>
      </c>
      <c r="M113" s="937">
        <v>55.11459</v>
      </c>
      <c r="N113" s="170"/>
      <c r="O113" s="170"/>
      <c r="P113" s="170"/>
      <c r="Q113" s="170"/>
      <c r="R113" s="170"/>
      <c r="S113" s="170"/>
      <c r="T113" s="170"/>
      <c r="U113" s="170"/>
      <c r="V113" s="170"/>
    </row>
    <row r="114" spans="1:22" x14ac:dyDescent="0.2">
      <c r="A114" s="559" t="s">
        <v>335</v>
      </c>
      <c r="B114" s="438">
        <v>97.89</v>
      </c>
      <c r="C114" s="380">
        <v>93.02</v>
      </c>
      <c r="D114" s="380">
        <v>85.08</v>
      </c>
      <c r="E114" s="380">
        <v>84.57</v>
      </c>
      <c r="F114" s="380">
        <v>62.79</v>
      </c>
      <c r="G114" s="380">
        <v>66.040000000000006</v>
      </c>
      <c r="H114" s="380">
        <v>64.430000000000007</v>
      </c>
      <c r="I114" s="380">
        <v>81.599999999999994</v>
      </c>
      <c r="J114" s="468">
        <v>83.4</v>
      </c>
      <c r="K114" s="468">
        <v>86.6</v>
      </c>
      <c r="L114" s="939">
        <v>77.672610000000006</v>
      </c>
      <c r="M114" s="937">
        <v>70.22054</v>
      </c>
      <c r="N114" s="170"/>
      <c r="O114" s="170"/>
      <c r="P114" s="170"/>
      <c r="Q114" s="170"/>
      <c r="R114" s="170"/>
      <c r="S114" s="170"/>
      <c r="T114" s="170"/>
      <c r="U114" s="170"/>
      <c r="V114" s="170"/>
    </row>
    <row r="115" spans="1:22" ht="15" x14ac:dyDescent="0.2">
      <c r="A115" s="559" t="s">
        <v>344</v>
      </c>
      <c r="B115" s="438">
        <v>21.57</v>
      </c>
      <c r="C115" s="380">
        <v>13.18</v>
      </c>
      <c r="D115" s="380">
        <v>12.64</v>
      </c>
      <c r="E115" s="380">
        <v>10.35</v>
      </c>
      <c r="F115" s="380">
        <v>16.02</v>
      </c>
      <c r="G115" s="380">
        <v>17.2</v>
      </c>
      <c r="H115" s="380">
        <v>18.510000000000002</v>
      </c>
      <c r="I115" s="380">
        <v>18.600000000000001</v>
      </c>
      <c r="J115" s="468">
        <v>20.2</v>
      </c>
      <c r="K115" s="468">
        <v>20.5</v>
      </c>
      <c r="L115" s="939">
        <v>20.799779999999998</v>
      </c>
      <c r="M115" s="937">
        <v>51.390749999999997</v>
      </c>
      <c r="N115" s="170"/>
      <c r="O115" s="170"/>
      <c r="P115" s="170"/>
      <c r="Q115" s="170"/>
      <c r="R115" s="170"/>
      <c r="S115" s="170"/>
      <c r="T115" s="170"/>
      <c r="U115" s="170"/>
      <c r="V115" s="170"/>
    </row>
    <row r="116" spans="1:22" x14ac:dyDescent="0.2">
      <c r="A116" s="559" t="s">
        <v>345</v>
      </c>
      <c r="B116" s="438">
        <v>95.81</v>
      </c>
      <c r="C116" s="380">
        <v>29.58</v>
      </c>
      <c r="D116" s="380">
        <v>12.64</v>
      </c>
      <c r="E116" s="380">
        <v>10.35</v>
      </c>
      <c r="F116" s="380">
        <v>16.02</v>
      </c>
      <c r="G116" s="380">
        <v>17.2</v>
      </c>
      <c r="H116" s="380">
        <v>18.510000000000002</v>
      </c>
      <c r="I116" s="380">
        <v>18.600000000000001</v>
      </c>
      <c r="J116" s="468">
        <v>20.2</v>
      </c>
      <c r="K116" s="468">
        <v>20.5</v>
      </c>
      <c r="L116" s="939">
        <v>20.799779999999998</v>
      </c>
      <c r="M116" s="937">
        <v>56.831249999999997</v>
      </c>
      <c r="N116" s="170"/>
      <c r="O116" s="170"/>
      <c r="P116" s="170"/>
      <c r="Q116" s="170"/>
      <c r="R116" s="170"/>
      <c r="S116" s="170"/>
      <c r="T116" s="170"/>
      <c r="U116" s="170"/>
      <c r="V116" s="170"/>
    </row>
    <row r="117" spans="1:22" x14ac:dyDescent="0.2">
      <c r="A117" s="685"/>
      <c r="B117" s="438"/>
      <c r="C117" s="380"/>
      <c r="D117" s="380"/>
      <c r="E117" s="380"/>
      <c r="F117" s="380"/>
      <c r="G117" s="380"/>
      <c r="H117" s="380"/>
      <c r="I117" s="380"/>
      <c r="J117" s="468"/>
      <c r="K117" s="468"/>
      <c r="L117" s="939"/>
      <c r="M117" s="937"/>
      <c r="N117" s="170"/>
      <c r="O117" s="170"/>
      <c r="P117" s="170"/>
      <c r="Q117" s="170"/>
      <c r="R117" s="170"/>
      <c r="S117" s="170"/>
      <c r="T117" s="170"/>
      <c r="U117" s="170"/>
      <c r="V117" s="170"/>
    </row>
    <row r="118" spans="1:22" x14ac:dyDescent="0.2">
      <c r="A118" s="550" t="s">
        <v>346</v>
      </c>
      <c r="B118" s="438"/>
      <c r="C118" s="380"/>
      <c r="D118" s="380"/>
      <c r="E118" s="380"/>
      <c r="F118" s="380"/>
      <c r="G118" s="380"/>
      <c r="H118" s="380"/>
      <c r="I118" s="380"/>
      <c r="J118" s="468"/>
      <c r="K118" s="468"/>
      <c r="L118" s="939"/>
      <c r="M118" s="937"/>
      <c r="N118" s="170"/>
      <c r="O118" s="170"/>
      <c r="P118" s="170"/>
      <c r="Q118" s="170"/>
      <c r="R118" s="170"/>
      <c r="S118" s="170"/>
      <c r="T118" s="170"/>
      <c r="U118" s="170"/>
      <c r="V118" s="170"/>
    </row>
    <row r="119" spans="1:22" ht="15" x14ac:dyDescent="0.2">
      <c r="A119" s="559" t="s">
        <v>343</v>
      </c>
      <c r="B119" s="438">
        <v>97.89</v>
      </c>
      <c r="C119" s="380">
        <v>96.47</v>
      </c>
      <c r="D119" s="380">
        <v>92.91</v>
      </c>
      <c r="E119" s="380">
        <v>90.61</v>
      </c>
      <c r="F119" s="380">
        <v>70.16</v>
      </c>
      <c r="G119" s="380">
        <v>71.58</v>
      </c>
      <c r="H119" s="380">
        <v>70.5</v>
      </c>
      <c r="I119" s="380">
        <v>70.2</v>
      </c>
      <c r="J119" s="468">
        <v>68.900000000000006</v>
      </c>
      <c r="K119" s="468">
        <v>70.8</v>
      </c>
      <c r="L119" s="939">
        <v>71.3215</v>
      </c>
      <c r="M119" s="937">
        <v>77.113200000000006</v>
      </c>
      <c r="N119" s="170"/>
      <c r="O119" s="170"/>
      <c r="P119" s="170"/>
      <c r="Q119" s="170"/>
      <c r="R119" s="170"/>
      <c r="S119" s="170"/>
      <c r="T119" s="170"/>
      <c r="U119" s="170"/>
      <c r="V119" s="170"/>
    </row>
    <row r="120" spans="1:22" x14ac:dyDescent="0.2">
      <c r="A120" s="559" t="s">
        <v>335</v>
      </c>
      <c r="B120" s="438">
        <v>97.89</v>
      </c>
      <c r="C120" s="380">
        <v>96.47</v>
      </c>
      <c r="D120" s="380">
        <v>97.98</v>
      </c>
      <c r="E120" s="380">
        <v>96.35</v>
      </c>
      <c r="F120" s="380">
        <v>96.72</v>
      </c>
      <c r="G120" s="380">
        <v>93.17</v>
      </c>
      <c r="H120" s="380">
        <v>92.23</v>
      </c>
      <c r="I120" s="380">
        <v>91.4</v>
      </c>
      <c r="J120" s="468">
        <v>90.4</v>
      </c>
      <c r="K120" s="468">
        <v>97</v>
      </c>
      <c r="L120" s="939">
        <v>97.940089999999998</v>
      </c>
      <c r="M120" s="937">
        <v>93.196460000000002</v>
      </c>
      <c r="N120" s="170"/>
      <c r="O120" s="170"/>
      <c r="P120" s="170"/>
      <c r="Q120" s="170"/>
      <c r="R120" s="170"/>
      <c r="S120" s="170"/>
      <c r="T120" s="170"/>
      <c r="U120" s="170"/>
      <c r="V120" s="170"/>
    </row>
    <row r="121" spans="1:22" ht="15" x14ac:dyDescent="0.2">
      <c r="A121" s="559" t="s">
        <v>344</v>
      </c>
      <c r="B121" s="438">
        <v>95.81</v>
      </c>
      <c r="C121" s="380">
        <v>96.47</v>
      </c>
      <c r="D121" s="380">
        <v>92.26</v>
      </c>
      <c r="E121" s="380">
        <v>90.18</v>
      </c>
      <c r="F121" s="380">
        <v>69.61</v>
      </c>
      <c r="G121" s="380">
        <v>71.09</v>
      </c>
      <c r="H121" s="380">
        <v>70.489999999999995</v>
      </c>
      <c r="I121" s="380">
        <v>70.2</v>
      </c>
      <c r="J121" s="468">
        <v>68.900000000000006</v>
      </c>
      <c r="K121" s="468">
        <v>70.8</v>
      </c>
      <c r="L121" s="939">
        <v>71.31438</v>
      </c>
      <c r="M121" s="937">
        <v>71.112719999999996</v>
      </c>
      <c r="N121" s="170"/>
      <c r="O121" s="170"/>
      <c r="P121" s="170"/>
      <c r="Q121" s="170"/>
      <c r="R121" s="170"/>
      <c r="S121" s="170"/>
      <c r="T121" s="170"/>
      <c r="U121" s="170"/>
      <c r="V121" s="170"/>
    </row>
    <row r="122" spans="1:22" x14ac:dyDescent="0.2">
      <c r="A122" s="686" t="s">
        <v>345</v>
      </c>
      <c r="B122" s="439">
        <v>95.81</v>
      </c>
      <c r="C122" s="381">
        <v>96.47</v>
      </c>
      <c r="D122" s="381">
        <v>95.1</v>
      </c>
      <c r="E122" s="381">
        <v>94.53</v>
      </c>
      <c r="F122" s="381">
        <v>74.180000000000007</v>
      </c>
      <c r="G122" s="381">
        <v>73.849999999999994</v>
      </c>
      <c r="H122" s="381">
        <v>73.3</v>
      </c>
      <c r="I122" s="381">
        <v>90.4</v>
      </c>
      <c r="J122" s="469">
        <v>89.1</v>
      </c>
      <c r="K122" s="469">
        <v>95.8</v>
      </c>
      <c r="L122" s="940">
        <v>96.816419999999994</v>
      </c>
      <c r="M122" s="938">
        <v>95.914779999999993</v>
      </c>
      <c r="N122" s="170"/>
      <c r="O122" s="170"/>
      <c r="P122" s="170"/>
      <c r="Q122" s="170"/>
      <c r="R122" s="170"/>
      <c r="S122" s="170"/>
      <c r="T122" s="170"/>
      <c r="U122" s="170"/>
      <c r="V122" s="170"/>
    </row>
    <row r="123" spans="1:22" ht="15" x14ac:dyDescent="0.2">
      <c r="A123" s="687" t="s">
        <v>347</v>
      </c>
      <c r="B123" s="179"/>
      <c r="C123" s="179"/>
      <c r="D123" s="179"/>
      <c r="E123" s="179"/>
      <c r="F123" s="179"/>
      <c r="G123" s="178"/>
      <c r="H123" s="175"/>
      <c r="I123" s="170"/>
      <c r="J123" s="170"/>
      <c r="K123" s="170"/>
      <c r="L123" s="170"/>
      <c r="M123" s="170"/>
      <c r="N123" s="170"/>
      <c r="O123" s="170"/>
      <c r="P123" s="170"/>
      <c r="Q123" s="170"/>
      <c r="R123" s="170"/>
      <c r="S123" s="170"/>
      <c r="T123" s="170"/>
      <c r="U123" s="170"/>
      <c r="V123" s="170"/>
    </row>
    <row r="124" spans="1:22" x14ac:dyDescent="0.2">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row>
    <row r="125" spans="1:22" x14ac:dyDescent="0.2">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row>
    <row r="126" spans="1:22" x14ac:dyDescent="0.2">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row>
    <row r="127" spans="1:22" x14ac:dyDescent="0.2">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row>
    <row r="128" spans="1:22" x14ac:dyDescent="0.2">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row>
    <row r="129" spans="1:22" x14ac:dyDescent="0.2">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row>
    <row r="130" spans="1:22" x14ac:dyDescent="0.2">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row>
    <row r="131" spans="1:22" x14ac:dyDescent="0.2">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row>
    <row r="132" spans="1:22" x14ac:dyDescent="0.2">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row>
    <row r="133" spans="1:22" x14ac:dyDescent="0.2">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row>
    <row r="134" spans="1:22" x14ac:dyDescent="0.2">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row>
    <row r="135" spans="1:22" x14ac:dyDescent="0.2">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row>
    <row r="136" spans="1:22" x14ac:dyDescent="0.2">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row>
    <row r="137" spans="1:22" x14ac:dyDescent="0.2">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row>
    <row r="138" spans="1:22" x14ac:dyDescent="0.2">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row>
    <row r="139" spans="1:22" x14ac:dyDescent="0.2">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row>
    <row r="140" spans="1:22" x14ac:dyDescent="0.2">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row>
    <row r="141" spans="1:22" x14ac:dyDescent="0.2">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row>
    <row r="142" spans="1:22" x14ac:dyDescent="0.2">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row>
    <row r="143" spans="1:22" x14ac:dyDescent="0.2">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row>
    <row r="144" spans="1:22" x14ac:dyDescent="0.2">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row>
    <row r="145" spans="1:22" x14ac:dyDescent="0.2">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row>
    <row r="146" spans="1:22" x14ac:dyDescent="0.2">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row>
    <row r="147" spans="1:22" x14ac:dyDescent="0.2">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row>
    <row r="148" spans="1:22" x14ac:dyDescent="0.2">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row>
    <row r="149" spans="1:22" x14ac:dyDescent="0.2">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row>
    <row r="150" spans="1:22" x14ac:dyDescent="0.2">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row>
    <row r="151" spans="1:22" x14ac:dyDescent="0.2">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row>
    <row r="152" spans="1:22" x14ac:dyDescent="0.2">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row>
    <row r="153" spans="1:22" x14ac:dyDescent="0.2">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row>
    <row r="154" spans="1:22" x14ac:dyDescent="0.2">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row>
    <row r="155" spans="1:22" x14ac:dyDescent="0.2">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row>
    <row r="156" spans="1:22" x14ac:dyDescent="0.2">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row>
    <row r="157" spans="1:22" x14ac:dyDescent="0.2">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row>
    <row r="158" spans="1:22" x14ac:dyDescent="0.2">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row>
    <row r="159" spans="1:22" x14ac:dyDescent="0.2">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row>
    <row r="160" spans="1:22" x14ac:dyDescent="0.2">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row>
    <row r="161" spans="1:22" x14ac:dyDescent="0.2">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row>
    <row r="162" spans="1:22" x14ac:dyDescent="0.2">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row>
    <row r="163" spans="1:22" x14ac:dyDescent="0.2">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row>
    <row r="164" spans="1:22" x14ac:dyDescent="0.2">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row>
    <row r="165" spans="1:22" x14ac:dyDescent="0.2">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row>
    <row r="166" spans="1:22" x14ac:dyDescent="0.2">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row>
    <row r="167" spans="1:22" x14ac:dyDescent="0.2">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row>
    <row r="168" spans="1:22" x14ac:dyDescent="0.2">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row>
    <row r="169" spans="1:22" x14ac:dyDescent="0.2">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row>
    <row r="170" spans="1:22" x14ac:dyDescent="0.2">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row>
    <row r="171" spans="1:22" x14ac:dyDescent="0.2">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row>
    <row r="172" spans="1:22" x14ac:dyDescent="0.2">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row>
    <row r="173" spans="1:22" x14ac:dyDescent="0.2">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row>
    <row r="174" spans="1:22" x14ac:dyDescent="0.2">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row>
    <row r="175" spans="1:22" x14ac:dyDescent="0.2">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row>
    <row r="176" spans="1:22" x14ac:dyDescent="0.2">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row>
    <row r="177" spans="1:22" x14ac:dyDescent="0.2">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row>
    <row r="178" spans="1:22" x14ac:dyDescent="0.2">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row>
    <row r="179" spans="1:22" x14ac:dyDescent="0.2">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row>
    <row r="180" spans="1:22" x14ac:dyDescent="0.2">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row>
    <row r="181" spans="1:22" x14ac:dyDescent="0.2">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row>
    <row r="182" spans="1:22" x14ac:dyDescent="0.2">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row>
    <row r="183" spans="1:22" x14ac:dyDescent="0.2">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row>
    <row r="184" spans="1:22" x14ac:dyDescent="0.2">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row>
    <row r="185" spans="1:22" x14ac:dyDescent="0.2">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row>
    <row r="186" spans="1:22" x14ac:dyDescent="0.2">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row>
    <row r="187" spans="1:22" x14ac:dyDescent="0.2">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row>
    <row r="188" spans="1:22" x14ac:dyDescent="0.2">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row>
    <row r="189" spans="1:22" x14ac:dyDescent="0.2">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row>
    <row r="190" spans="1:22" x14ac:dyDescent="0.2">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row>
    <row r="191" spans="1:22" x14ac:dyDescent="0.2">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row>
    <row r="192" spans="1:22" x14ac:dyDescent="0.2">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row>
    <row r="193" spans="1:22" x14ac:dyDescent="0.2">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row>
    <row r="194" spans="1:22" x14ac:dyDescent="0.2">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row>
    <row r="195" spans="1:22" x14ac:dyDescent="0.2">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row>
    <row r="196" spans="1:22" x14ac:dyDescent="0.2">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row>
    <row r="197" spans="1:22" x14ac:dyDescent="0.2">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row>
    <row r="198" spans="1:22" x14ac:dyDescent="0.2">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row>
    <row r="199" spans="1:22" x14ac:dyDescent="0.2">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row>
    <row r="200" spans="1:22" x14ac:dyDescent="0.2">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row>
    <row r="201" spans="1:22" x14ac:dyDescent="0.2">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row>
    <row r="202" spans="1:22" x14ac:dyDescent="0.2">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row>
    <row r="203" spans="1:22" x14ac:dyDescent="0.2">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row>
    <row r="204" spans="1:22" x14ac:dyDescent="0.2">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row>
    <row r="205" spans="1:22" x14ac:dyDescent="0.2">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row>
    <row r="206" spans="1:22" x14ac:dyDescent="0.2">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row>
    <row r="207" spans="1:22" x14ac:dyDescent="0.2">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row>
    <row r="208" spans="1:22" x14ac:dyDescent="0.2">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row>
    <row r="209" spans="1:22" x14ac:dyDescent="0.2">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row>
    <row r="210" spans="1:22" x14ac:dyDescent="0.2">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row>
    <row r="211" spans="1:22" x14ac:dyDescent="0.2">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row>
    <row r="212" spans="1:22" x14ac:dyDescent="0.2">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row>
    <row r="213" spans="1:22" x14ac:dyDescent="0.2">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row>
    <row r="214" spans="1:22" x14ac:dyDescent="0.2">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row>
    <row r="215" spans="1:22" x14ac:dyDescent="0.2">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row>
    <row r="216" spans="1:22" x14ac:dyDescent="0.2">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row>
    <row r="217" spans="1:22" x14ac:dyDescent="0.2">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row>
    <row r="218" spans="1:22" x14ac:dyDescent="0.2">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row>
    <row r="219" spans="1:22" x14ac:dyDescent="0.2">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row>
    <row r="220" spans="1:22" x14ac:dyDescent="0.2">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row>
    <row r="221" spans="1:22" x14ac:dyDescent="0.2">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row>
    <row r="222" spans="1:22" x14ac:dyDescent="0.2">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row>
    <row r="223" spans="1:22" x14ac:dyDescent="0.2">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row>
    <row r="224" spans="1:22" x14ac:dyDescent="0.2">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row>
    <row r="225" spans="1:22" x14ac:dyDescent="0.2">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row>
    <row r="226" spans="1:22" x14ac:dyDescent="0.2">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row>
    <row r="227" spans="1:22" x14ac:dyDescent="0.2">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row>
    <row r="228" spans="1:22" x14ac:dyDescent="0.2">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row>
    <row r="229" spans="1:22" x14ac:dyDescent="0.2">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row>
    <row r="230" spans="1:22" x14ac:dyDescent="0.2">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row>
    <row r="231" spans="1:22" x14ac:dyDescent="0.2">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row>
    <row r="232" spans="1:22" x14ac:dyDescent="0.2">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row>
    <row r="233" spans="1:22" x14ac:dyDescent="0.2">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row>
    <row r="234" spans="1:22" x14ac:dyDescent="0.2">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row>
    <row r="235" spans="1:22" x14ac:dyDescent="0.2">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row>
    <row r="236" spans="1:22" x14ac:dyDescent="0.2">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row>
    <row r="237" spans="1:22" x14ac:dyDescent="0.2">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row>
    <row r="238" spans="1:22" x14ac:dyDescent="0.2">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row>
    <row r="239" spans="1:22" x14ac:dyDescent="0.2">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row>
    <row r="240" spans="1:22" x14ac:dyDescent="0.2">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row>
    <row r="241" spans="1:22" x14ac:dyDescent="0.2">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row>
    <row r="242" spans="1:22" x14ac:dyDescent="0.2">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row>
    <row r="243" spans="1:22" x14ac:dyDescent="0.2">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row>
    <row r="244" spans="1:22" x14ac:dyDescent="0.2">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row>
    <row r="245" spans="1:22" x14ac:dyDescent="0.2">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row>
    <row r="246" spans="1:22" x14ac:dyDescent="0.2">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row>
    <row r="247" spans="1:22" x14ac:dyDescent="0.2">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row>
    <row r="248" spans="1:22" x14ac:dyDescent="0.2">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row>
    <row r="249" spans="1:22" x14ac:dyDescent="0.2">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row>
    <row r="250" spans="1:22" x14ac:dyDescent="0.2">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row>
    <row r="251" spans="1:22" x14ac:dyDescent="0.2">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row>
    <row r="252" spans="1:22" x14ac:dyDescent="0.2">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row>
    <row r="253" spans="1:22" x14ac:dyDescent="0.2">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row>
    <row r="254" spans="1:22" x14ac:dyDescent="0.2">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row>
    <row r="255" spans="1:22" x14ac:dyDescent="0.2">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row>
    <row r="256" spans="1:22" x14ac:dyDescent="0.2">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row>
    <row r="257" spans="1:22" x14ac:dyDescent="0.2">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row>
    <row r="258" spans="1:22" x14ac:dyDescent="0.2">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row>
    <row r="259" spans="1:22" x14ac:dyDescent="0.2">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row>
    <row r="260" spans="1:22" x14ac:dyDescent="0.2">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row>
    <row r="261" spans="1:22" x14ac:dyDescent="0.2">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row>
    <row r="262" spans="1:22" x14ac:dyDescent="0.2">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row>
    <row r="263" spans="1:22" x14ac:dyDescent="0.2">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row>
    <row r="264" spans="1:22" x14ac:dyDescent="0.2">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row>
    <row r="265" spans="1:22" x14ac:dyDescent="0.2">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row>
    <row r="266" spans="1:22" x14ac:dyDescent="0.2">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row>
    <row r="267" spans="1:22" x14ac:dyDescent="0.2">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row>
    <row r="268" spans="1:22" x14ac:dyDescent="0.2">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row>
    <row r="269" spans="1:22" x14ac:dyDescent="0.2">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row>
    <row r="270" spans="1:22" x14ac:dyDescent="0.2">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row>
    <row r="271" spans="1:22" x14ac:dyDescent="0.2">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row>
    <row r="272" spans="1:22" x14ac:dyDescent="0.2">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row>
    <row r="273" spans="1:22" x14ac:dyDescent="0.2">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row>
    <row r="274" spans="1:22" x14ac:dyDescent="0.2">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row>
    <row r="275" spans="1:22" x14ac:dyDescent="0.2">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row>
    <row r="276" spans="1:22" x14ac:dyDescent="0.2">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row>
    <row r="277" spans="1:22" x14ac:dyDescent="0.2">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row>
    <row r="278" spans="1:22" x14ac:dyDescent="0.2">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row>
    <row r="279" spans="1:22" x14ac:dyDescent="0.2">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row>
    <row r="280" spans="1:22" x14ac:dyDescent="0.2">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row>
    <row r="281" spans="1:22" x14ac:dyDescent="0.2">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row>
    <row r="282" spans="1:22" x14ac:dyDescent="0.2">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row>
    <row r="283" spans="1:22" x14ac:dyDescent="0.2">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row>
    <row r="284" spans="1:22" x14ac:dyDescent="0.2">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row>
    <row r="285" spans="1:22" x14ac:dyDescent="0.2">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row>
    <row r="286" spans="1:22" x14ac:dyDescent="0.2">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row>
    <row r="287" spans="1:22" x14ac:dyDescent="0.2">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row>
    <row r="288" spans="1:22" x14ac:dyDescent="0.2">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row>
    <row r="289" spans="1:22" x14ac:dyDescent="0.2">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row>
    <row r="290" spans="1:22" x14ac:dyDescent="0.2">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row>
    <row r="291" spans="1:22" x14ac:dyDescent="0.2">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row>
    <row r="292" spans="1:22" x14ac:dyDescent="0.2">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row>
    <row r="293" spans="1:22" x14ac:dyDescent="0.2">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row>
    <row r="294" spans="1:22" x14ac:dyDescent="0.2">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row>
    <row r="295" spans="1:22" x14ac:dyDescent="0.2">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row>
    <row r="296" spans="1:22" x14ac:dyDescent="0.2">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row>
    <row r="297" spans="1:22" x14ac:dyDescent="0.2">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row>
    <row r="298" spans="1:22" x14ac:dyDescent="0.2">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row>
    <row r="299" spans="1:22" x14ac:dyDescent="0.2">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row>
    <row r="300" spans="1:22" x14ac:dyDescent="0.2">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row>
    <row r="301" spans="1:22" x14ac:dyDescent="0.2">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row>
    <row r="302" spans="1:22" x14ac:dyDescent="0.2">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row>
    <row r="303" spans="1:22" x14ac:dyDescent="0.2">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row>
    <row r="304" spans="1:22" x14ac:dyDescent="0.2">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row>
    <row r="305" spans="1:22" x14ac:dyDescent="0.2">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row>
    <row r="306" spans="1:22" x14ac:dyDescent="0.2">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row>
    <row r="307" spans="1:22" x14ac:dyDescent="0.2">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row>
    <row r="308" spans="1:22" x14ac:dyDescent="0.2">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row>
    <row r="309" spans="1:22" x14ac:dyDescent="0.2">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row>
    <row r="310" spans="1:22" x14ac:dyDescent="0.2">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row>
    <row r="311" spans="1:22" x14ac:dyDescent="0.2">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row>
    <row r="312" spans="1:22" x14ac:dyDescent="0.2">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row>
    <row r="313" spans="1:22" x14ac:dyDescent="0.2">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row>
    <row r="314" spans="1:22" x14ac:dyDescent="0.2">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row>
    <row r="315" spans="1:22" x14ac:dyDescent="0.2">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row>
    <row r="316" spans="1:22" x14ac:dyDescent="0.2">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row>
    <row r="317" spans="1:22" x14ac:dyDescent="0.2">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row>
    <row r="318" spans="1:22" x14ac:dyDescent="0.2">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row>
    <row r="319" spans="1:22" x14ac:dyDescent="0.2">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row>
    <row r="320" spans="1:22" x14ac:dyDescent="0.2">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row>
    <row r="321" spans="1:22" x14ac:dyDescent="0.2">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row>
    <row r="322" spans="1:22" x14ac:dyDescent="0.2">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row>
    <row r="323" spans="1:22" x14ac:dyDescent="0.2">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row>
    <row r="324" spans="1:22" x14ac:dyDescent="0.2">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row>
    <row r="325" spans="1:22" x14ac:dyDescent="0.2">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row>
    <row r="326" spans="1:22" x14ac:dyDescent="0.2">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row>
    <row r="327" spans="1:22" x14ac:dyDescent="0.2">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row>
    <row r="328" spans="1:22" x14ac:dyDescent="0.2">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row>
    <row r="329" spans="1:22" x14ac:dyDescent="0.2">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row>
    <row r="330" spans="1:22" x14ac:dyDescent="0.2">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row>
    <row r="331" spans="1:22" x14ac:dyDescent="0.2">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row>
    <row r="332" spans="1:22" x14ac:dyDescent="0.2">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row>
    <row r="333" spans="1:22" x14ac:dyDescent="0.2">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row>
    <row r="334" spans="1:22" x14ac:dyDescent="0.2">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row>
    <row r="335" spans="1:22" x14ac:dyDescent="0.2">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row>
    <row r="336" spans="1:22" x14ac:dyDescent="0.2">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row>
    <row r="337" spans="1:22" x14ac:dyDescent="0.2">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row>
    <row r="338" spans="1:22" x14ac:dyDescent="0.2">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row>
    <row r="339" spans="1:22" x14ac:dyDescent="0.2">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row>
    <row r="340" spans="1:22" x14ac:dyDescent="0.2">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row>
    <row r="341" spans="1:22" x14ac:dyDescent="0.2">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row>
    <row r="342" spans="1:22" x14ac:dyDescent="0.2">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row>
    <row r="343" spans="1:22" x14ac:dyDescent="0.2">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row>
    <row r="344" spans="1:22" x14ac:dyDescent="0.2">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row>
    <row r="345" spans="1:22" x14ac:dyDescent="0.2">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row>
    <row r="346" spans="1:22" x14ac:dyDescent="0.2">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row>
    <row r="347" spans="1:22" x14ac:dyDescent="0.2">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row>
    <row r="348" spans="1:22" x14ac:dyDescent="0.2">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row>
    <row r="349" spans="1:22" x14ac:dyDescent="0.2">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row>
    <row r="350" spans="1:22" x14ac:dyDescent="0.2">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row>
    <row r="351" spans="1:22" x14ac:dyDescent="0.2">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row>
    <row r="352" spans="1:22" x14ac:dyDescent="0.2">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row>
    <row r="353" spans="1:22" x14ac:dyDescent="0.2">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row>
    <row r="354" spans="1:22" x14ac:dyDescent="0.2">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row>
    <row r="355" spans="1:22" x14ac:dyDescent="0.2">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row>
    <row r="356" spans="1:22" x14ac:dyDescent="0.2">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row>
    <row r="357" spans="1:22" x14ac:dyDescent="0.2">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row>
    <row r="358" spans="1:22" x14ac:dyDescent="0.2">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row>
    <row r="359" spans="1:22" x14ac:dyDescent="0.2">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row>
    <row r="360" spans="1:22" x14ac:dyDescent="0.2">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row>
    <row r="361" spans="1:22" x14ac:dyDescent="0.2">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row>
    <row r="362" spans="1:22" x14ac:dyDescent="0.2">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row>
    <row r="363" spans="1:22" x14ac:dyDescent="0.2">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row>
    <row r="364" spans="1:22" x14ac:dyDescent="0.2">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row>
    <row r="365" spans="1:22" x14ac:dyDescent="0.2">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row>
    <row r="366" spans="1:22" x14ac:dyDescent="0.2">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row>
    <row r="367" spans="1:22" x14ac:dyDescent="0.2">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row>
    <row r="368" spans="1:22" x14ac:dyDescent="0.2">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row>
    <row r="369" spans="1:22" x14ac:dyDescent="0.2">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row>
    <row r="370" spans="1:22" x14ac:dyDescent="0.2">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row>
    <row r="371" spans="1:22" x14ac:dyDescent="0.2">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row>
    <row r="372" spans="1:22" x14ac:dyDescent="0.2">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row>
    <row r="373" spans="1:22" x14ac:dyDescent="0.2">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row>
    <row r="374" spans="1:22" x14ac:dyDescent="0.2">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row>
    <row r="375" spans="1:22" x14ac:dyDescent="0.2">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row>
    <row r="376" spans="1:22" x14ac:dyDescent="0.2">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row>
    <row r="377" spans="1:22" x14ac:dyDescent="0.2">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row>
    <row r="378" spans="1:22" x14ac:dyDescent="0.2">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row>
    <row r="379" spans="1:22" x14ac:dyDescent="0.2">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row>
    <row r="380" spans="1:22" x14ac:dyDescent="0.2">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row>
    <row r="381" spans="1:22" x14ac:dyDescent="0.2">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row>
    <row r="382" spans="1:22" x14ac:dyDescent="0.2">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row>
    <row r="383" spans="1:22" x14ac:dyDescent="0.2">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row>
    <row r="384" spans="1:22" x14ac:dyDescent="0.2">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row>
    <row r="385" spans="1:22" x14ac:dyDescent="0.2">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row>
    <row r="386" spans="1:22" x14ac:dyDescent="0.2">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row>
    <row r="387" spans="1:22" x14ac:dyDescent="0.2">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row>
    <row r="388" spans="1:22" x14ac:dyDescent="0.2">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row>
    <row r="389" spans="1:22" x14ac:dyDescent="0.2">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row>
    <row r="390" spans="1:22" x14ac:dyDescent="0.2">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row>
    <row r="391" spans="1:22" x14ac:dyDescent="0.2">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row>
    <row r="392" spans="1:22" x14ac:dyDescent="0.2">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row>
    <row r="393" spans="1:22" x14ac:dyDescent="0.2">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row>
    <row r="394" spans="1:22" x14ac:dyDescent="0.2">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row>
    <row r="395" spans="1:22" x14ac:dyDescent="0.2">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row>
    <row r="396" spans="1:22" x14ac:dyDescent="0.2">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row>
    <row r="397" spans="1:22" x14ac:dyDescent="0.2">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row>
    <row r="398" spans="1:22" x14ac:dyDescent="0.2">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row>
    <row r="399" spans="1:22" x14ac:dyDescent="0.2">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row>
    <row r="400" spans="1:22" x14ac:dyDescent="0.2">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row>
    <row r="401" spans="1:22" x14ac:dyDescent="0.2">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row>
    <row r="402" spans="1:22" x14ac:dyDescent="0.2">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row>
    <row r="403" spans="1:22" x14ac:dyDescent="0.2">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row>
    <row r="404" spans="1:22" x14ac:dyDescent="0.2">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row>
    <row r="405" spans="1:22" x14ac:dyDescent="0.2">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row>
    <row r="406" spans="1:22" x14ac:dyDescent="0.2">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row>
    <row r="407" spans="1:22" x14ac:dyDescent="0.2">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row>
    <row r="408" spans="1:22" x14ac:dyDescent="0.2">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row>
    <row r="409" spans="1:22" x14ac:dyDescent="0.2">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row>
    <row r="410" spans="1:22" x14ac:dyDescent="0.2">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row>
    <row r="411" spans="1:22" x14ac:dyDescent="0.2">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row>
    <row r="412" spans="1:22" x14ac:dyDescent="0.2">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row>
    <row r="413" spans="1:22" x14ac:dyDescent="0.2">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row>
    <row r="414" spans="1:22" x14ac:dyDescent="0.2">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row>
    <row r="415" spans="1:22" x14ac:dyDescent="0.2">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row>
    <row r="416" spans="1:22" x14ac:dyDescent="0.2">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row>
    <row r="417" spans="1:22" x14ac:dyDescent="0.2">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row>
    <row r="418" spans="1:22" x14ac:dyDescent="0.2">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row>
    <row r="419" spans="1:22" x14ac:dyDescent="0.2">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row>
    <row r="420" spans="1:22" x14ac:dyDescent="0.2">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row>
    <row r="421" spans="1:22" x14ac:dyDescent="0.2">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row>
    <row r="422" spans="1:22" x14ac:dyDescent="0.2">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row>
    <row r="423" spans="1:22" x14ac:dyDescent="0.2">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row>
    <row r="424" spans="1:22" x14ac:dyDescent="0.2">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row>
    <row r="425" spans="1:22" x14ac:dyDescent="0.2">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row>
    <row r="426" spans="1:22" x14ac:dyDescent="0.2">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row>
    <row r="427" spans="1:22" x14ac:dyDescent="0.2">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row>
    <row r="428" spans="1:22" x14ac:dyDescent="0.2">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row>
    <row r="429" spans="1:22" x14ac:dyDescent="0.2">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row>
    <row r="430" spans="1:22" x14ac:dyDescent="0.2">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row>
    <row r="431" spans="1:22" x14ac:dyDescent="0.2">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row>
    <row r="432" spans="1:22" x14ac:dyDescent="0.2">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row>
    <row r="433" spans="1:22" x14ac:dyDescent="0.2">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row>
    <row r="434" spans="1:22" x14ac:dyDescent="0.2">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row>
    <row r="435" spans="1:22" x14ac:dyDescent="0.2">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row>
    <row r="436" spans="1:22" x14ac:dyDescent="0.2">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row>
    <row r="437" spans="1:22" x14ac:dyDescent="0.2">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row>
    <row r="438" spans="1:22" x14ac:dyDescent="0.2">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row>
    <row r="439" spans="1:22" x14ac:dyDescent="0.2">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row>
    <row r="440" spans="1:22" x14ac:dyDescent="0.2">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row>
    <row r="441" spans="1:22" x14ac:dyDescent="0.2">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row>
    <row r="442" spans="1:22" x14ac:dyDescent="0.2">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row>
    <row r="443" spans="1:22" x14ac:dyDescent="0.2">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row>
    <row r="444" spans="1:22" x14ac:dyDescent="0.2">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row>
    <row r="445" spans="1:22" x14ac:dyDescent="0.2">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row>
    <row r="446" spans="1:22" x14ac:dyDescent="0.2">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row>
    <row r="447" spans="1:22" x14ac:dyDescent="0.2">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row>
    <row r="448" spans="1:22" x14ac:dyDescent="0.2">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row>
    <row r="449" spans="1:22" x14ac:dyDescent="0.2">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row>
    <row r="450" spans="1:22" x14ac:dyDescent="0.2">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row>
    <row r="451" spans="1:22" x14ac:dyDescent="0.2">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row>
    <row r="452" spans="1:22" x14ac:dyDescent="0.2">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row>
    <row r="453" spans="1:22" x14ac:dyDescent="0.2">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row>
    <row r="454" spans="1:22" x14ac:dyDescent="0.2">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row>
    <row r="455" spans="1:22" x14ac:dyDescent="0.2">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row>
    <row r="456" spans="1:22" x14ac:dyDescent="0.2">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row>
    <row r="457" spans="1:22" x14ac:dyDescent="0.2">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row>
    <row r="458" spans="1:22" x14ac:dyDescent="0.2">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row>
    <row r="459" spans="1:22" x14ac:dyDescent="0.2">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row>
    <row r="460" spans="1:22" x14ac:dyDescent="0.2">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row>
    <row r="461" spans="1:22" x14ac:dyDescent="0.2">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row>
    <row r="462" spans="1:22" x14ac:dyDescent="0.2">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row>
    <row r="463" spans="1:22" x14ac:dyDescent="0.2">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row>
    <row r="464" spans="1:22" x14ac:dyDescent="0.2">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row>
    <row r="465" spans="1:22" x14ac:dyDescent="0.2">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row>
    <row r="466" spans="1:22" x14ac:dyDescent="0.2">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row>
    <row r="467" spans="1:22" x14ac:dyDescent="0.2">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row>
    <row r="468" spans="1:22" x14ac:dyDescent="0.2">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row>
    <row r="469" spans="1:22" x14ac:dyDescent="0.2">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row>
    <row r="470" spans="1:22" x14ac:dyDescent="0.2">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row>
    <row r="471" spans="1:22" x14ac:dyDescent="0.2">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row>
    <row r="472" spans="1:22" x14ac:dyDescent="0.2">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row>
    <row r="473" spans="1:22" x14ac:dyDescent="0.2">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row>
    <row r="474" spans="1:22" x14ac:dyDescent="0.2">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row>
    <row r="475" spans="1:22" x14ac:dyDescent="0.2">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row>
    <row r="476" spans="1:22" x14ac:dyDescent="0.2">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row>
    <row r="477" spans="1:22" x14ac:dyDescent="0.2">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row>
    <row r="478" spans="1:22" x14ac:dyDescent="0.2">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row>
    <row r="479" spans="1:22" x14ac:dyDescent="0.2">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row>
    <row r="480" spans="1:22" x14ac:dyDescent="0.2">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row>
    <row r="481" spans="1:22" x14ac:dyDescent="0.2">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row>
    <row r="482" spans="1:22" x14ac:dyDescent="0.2">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row>
    <row r="483" spans="1:22" x14ac:dyDescent="0.2">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row>
    <row r="484" spans="1:22" x14ac:dyDescent="0.2">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row>
    <row r="485" spans="1:22" x14ac:dyDescent="0.2">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row>
    <row r="486" spans="1:22" x14ac:dyDescent="0.2">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row>
    <row r="487" spans="1:22" x14ac:dyDescent="0.2">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row>
    <row r="488" spans="1:22" x14ac:dyDescent="0.2">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row>
    <row r="489" spans="1:22" x14ac:dyDescent="0.2">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row>
    <row r="490" spans="1:22" x14ac:dyDescent="0.2">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row>
    <row r="491" spans="1:22" x14ac:dyDescent="0.2">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row>
    <row r="492" spans="1:22" x14ac:dyDescent="0.2">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row>
    <row r="493" spans="1:22" x14ac:dyDescent="0.2">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row>
    <row r="494" spans="1:22" x14ac:dyDescent="0.2">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row>
    <row r="495" spans="1:22" x14ac:dyDescent="0.2">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row>
    <row r="496" spans="1:22" x14ac:dyDescent="0.2">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row>
    <row r="497" spans="1:22" x14ac:dyDescent="0.2">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row>
    <row r="498" spans="1:22" x14ac:dyDescent="0.2">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row>
    <row r="499" spans="1:22" x14ac:dyDescent="0.2">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row>
    <row r="500" spans="1:22" x14ac:dyDescent="0.2">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row>
    <row r="501" spans="1:22" x14ac:dyDescent="0.2">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row>
    <row r="502" spans="1:22" x14ac:dyDescent="0.2">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row>
    <row r="503" spans="1:22" x14ac:dyDescent="0.2">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row>
    <row r="504" spans="1:22" x14ac:dyDescent="0.2">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row>
    <row r="505" spans="1:22" x14ac:dyDescent="0.2">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row>
    <row r="506" spans="1:22" x14ac:dyDescent="0.2">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row>
    <row r="507" spans="1:22" x14ac:dyDescent="0.2">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row>
    <row r="508" spans="1:22" x14ac:dyDescent="0.2">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row>
    <row r="509" spans="1:22" x14ac:dyDescent="0.2">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row>
    <row r="510" spans="1:22" x14ac:dyDescent="0.2">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row>
    <row r="511" spans="1:22" x14ac:dyDescent="0.2">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row>
    <row r="512" spans="1:22" x14ac:dyDescent="0.2">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row>
    <row r="513" spans="1:22" x14ac:dyDescent="0.2">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row>
    <row r="514" spans="1:22" x14ac:dyDescent="0.2">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row>
    <row r="515" spans="1:22" x14ac:dyDescent="0.2">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row>
    <row r="516" spans="1:22" x14ac:dyDescent="0.2">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row>
    <row r="517" spans="1:22" x14ac:dyDescent="0.2">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row>
    <row r="518" spans="1:22" x14ac:dyDescent="0.2">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row>
    <row r="519" spans="1:22" x14ac:dyDescent="0.2">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row>
    <row r="520" spans="1:22" x14ac:dyDescent="0.2">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row>
    <row r="521" spans="1:22" x14ac:dyDescent="0.2">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row>
    <row r="522" spans="1:22" x14ac:dyDescent="0.2">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row>
    <row r="523" spans="1:22" x14ac:dyDescent="0.2">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row>
    <row r="524" spans="1:22" x14ac:dyDescent="0.2">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row>
    <row r="525" spans="1:22" x14ac:dyDescent="0.2">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row>
    <row r="526" spans="1:22" x14ac:dyDescent="0.2">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row>
    <row r="527" spans="1:22" x14ac:dyDescent="0.2">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row>
    <row r="528" spans="1:22" x14ac:dyDescent="0.2">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row>
    <row r="529" spans="1:22" x14ac:dyDescent="0.2">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row>
    <row r="530" spans="1:22" x14ac:dyDescent="0.2">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row>
    <row r="531" spans="1:22" x14ac:dyDescent="0.2">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row>
    <row r="532" spans="1:22" x14ac:dyDescent="0.2">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row>
    <row r="533" spans="1:22" x14ac:dyDescent="0.2">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row>
    <row r="534" spans="1:22" x14ac:dyDescent="0.2">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row>
    <row r="535" spans="1:22" x14ac:dyDescent="0.2">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row>
    <row r="536" spans="1:22" x14ac:dyDescent="0.2">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row>
    <row r="537" spans="1:22" x14ac:dyDescent="0.2">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row>
    <row r="538" spans="1:22" x14ac:dyDescent="0.2">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row>
    <row r="539" spans="1:22" x14ac:dyDescent="0.2">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row>
    <row r="540" spans="1:22" x14ac:dyDescent="0.2">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row>
    <row r="541" spans="1:22" x14ac:dyDescent="0.2">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row>
    <row r="542" spans="1:22" x14ac:dyDescent="0.2">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row>
    <row r="543" spans="1:22" x14ac:dyDescent="0.2">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row>
    <row r="544" spans="1:22" x14ac:dyDescent="0.2">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row>
    <row r="545" spans="1:22" x14ac:dyDescent="0.2">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row>
    <row r="546" spans="1:22" x14ac:dyDescent="0.2">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row>
    <row r="547" spans="1:22" x14ac:dyDescent="0.2">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row>
    <row r="548" spans="1:22" x14ac:dyDescent="0.2">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row>
    <row r="549" spans="1:22" x14ac:dyDescent="0.2">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row>
    <row r="550" spans="1:22" x14ac:dyDescent="0.2">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row>
    <row r="551" spans="1:22" x14ac:dyDescent="0.2">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row>
    <row r="552" spans="1:22" x14ac:dyDescent="0.2">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row>
    <row r="553" spans="1:22" x14ac:dyDescent="0.2">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row>
    <row r="554" spans="1:22" x14ac:dyDescent="0.2">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row>
    <row r="555" spans="1:22" x14ac:dyDescent="0.2">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row>
    <row r="556" spans="1:22" x14ac:dyDescent="0.2">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row>
    <row r="557" spans="1:22" x14ac:dyDescent="0.2">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row>
    <row r="558" spans="1:22" x14ac:dyDescent="0.2">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row>
    <row r="559" spans="1:22" x14ac:dyDescent="0.2">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row>
    <row r="560" spans="1:22" x14ac:dyDescent="0.2">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row>
    <row r="561" spans="1:22" x14ac:dyDescent="0.2">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row>
    <row r="562" spans="1:22" x14ac:dyDescent="0.2">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row>
    <row r="563" spans="1:22" x14ac:dyDescent="0.2">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row>
    <row r="564" spans="1:22" x14ac:dyDescent="0.2">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row>
    <row r="565" spans="1:22" x14ac:dyDescent="0.2">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row>
    <row r="566" spans="1:22" x14ac:dyDescent="0.2">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row>
    <row r="567" spans="1:22" x14ac:dyDescent="0.2">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row>
    <row r="568" spans="1:22" x14ac:dyDescent="0.2">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row>
    <row r="569" spans="1:22" x14ac:dyDescent="0.2">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row>
    <row r="570" spans="1:22" x14ac:dyDescent="0.2">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row>
    <row r="571" spans="1:22" x14ac:dyDescent="0.2">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row>
    <row r="572" spans="1:22" x14ac:dyDescent="0.2">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row>
    <row r="573" spans="1:22" x14ac:dyDescent="0.2">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row>
    <row r="574" spans="1:22" x14ac:dyDescent="0.2">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row>
    <row r="575" spans="1:22" x14ac:dyDescent="0.2">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row>
    <row r="576" spans="1:22" x14ac:dyDescent="0.2">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row>
    <row r="577" spans="1:22" x14ac:dyDescent="0.2">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row>
    <row r="578" spans="1:22" x14ac:dyDescent="0.2">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row>
    <row r="579" spans="1:22" x14ac:dyDescent="0.2">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row>
    <row r="580" spans="1:22" x14ac:dyDescent="0.2">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row>
    <row r="581" spans="1:22" x14ac:dyDescent="0.2">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row>
    <row r="582" spans="1:22" x14ac:dyDescent="0.2">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row>
    <row r="583" spans="1:22" x14ac:dyDescent="0.2">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row>
    <row r="584" spans="1:22" x14ac:dyDescent="0.2">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row>
    <row r="585" spans="1:22" x14ac:dyDescent="0.2">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row>
    <row r="586" spans="1:22" x14ac:dyDescent="0.2">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row>
    <row r="587" spans="1:22" x14ac:dyDescent="0.2">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row>
    <row r="588" spans="1:22" x14ac:dyDescent="0.2">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row>
    <row r="589" spans="1:22" x14ac:dyDescent="0.2">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row>
    <row r="590" spans="1:22" x14ac:dyDescent="0.2">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row>
    <row r="591" spans="1:22" x14ac:dyDescent="0.2">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row>
    <row r="592" spans="1:22" x14ac:dyDescent="0.2">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row>
    <row r="593" spans="1:22" x14ac:dyDescent="0.2">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row>
    <row r="594" spans="1:22" x14ac:dyDescent="0.2">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row>
    <row r="595" spans="1:22" x14ac:dyDescent="0.2">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row>
    <row r="596" spans="1:22" x14ac:dyDescent="0.2">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row>
    <row r="597" spans="1:22" x14ac:dyDescent="0.2">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row>
    <row r="598" spans="1:22" x14ac:dyDescent="0.2">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row>
    <row r="599" spans="1:22" x14ac:dyDescent="0.2">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row>
    <row r="600" spans="1:22" x14ac:dyDescent="0.2">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row>
    <row r="601" spans="1:22" x14ac:dyDescent="0.2">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row>
    <row r="602" spans="1:22" x14ac:dyDescent="0.2">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row>
    <row r="603" spans="1:22" x14ac:dyDescent="0.2">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row>
    <row r="604" spans="1:22" x14ac:dyDescent="0.2">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row>
    <row r="605" spans="1:22" x14ac:dyDescent="0.2">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row>
    <row r="606" spans="1:22" x14ac:dyDescent="0.2">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row>
    <row r="607" spans="1:22" x14ac:dyDescent="0.2">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row>
    <row r="608" spans="1:22" x14ac:dyDescent="0.2">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row>
    <row r="609" spans="1:22" x14ac:dyDescent="0.2">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row>
    <row r="610" spans="1:22" x14ac:dyDescent="0.2">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row>
    <row r="611" spans="1:22" x14ac:dyDescent="0.2">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row>
    <row r="612" spans="1:22" x14ac:dyDescent="0.2">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row>
    <row r="613" spans="1:22" x14ac:dyDescent="0.2">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row>
    <row r="614" spans="1:22" x14ac:dyDescent="0.2">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row>
    <row r="615" spans="1:22" x14ac:dyDescent="0.2">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row>
    <row r="616" spans="1:22" x14ac:dyDescent="0.2">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row>
    <row r="617" spans="1:22" x14ac:dyDescent="0.2">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row>
    <row r="618" spans="1:22" x14ac:dyDescent="0.2">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row>
    <row r="619" spans="1:22" x14ac:dyDescent="0.2">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row>
    <row r="620" spans="1:22" x14ac:dyDescent="0.2">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row>
    <row r="621" spans="1:22" x14ac:dyDescent="0.2">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row>
    <row r="622" spans="1:22" x14ac:dyDescent="0.2">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row>
    <row r="623" spans="1:22" x14ac:dyDescent="0.2">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row>
    <row r="624" spans="1:22" x14ac:dyDescent="0.2">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row>
    <row r="625" spans="1:22" x14ac:dyDescent="0.2">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row>
    <row r="626" spans="1:22" x14ac:dyDescent="0.2">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row>
    <row r="627" spans="1:22" x14ac:dyDescent="0.2">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row>
    <row r="628" spans="1:22" x14ac:dyDescent="0.2">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row>
    <row r="629" spans="1:22" x14ac:dyDescent="0.2">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row>
    <row r="630" spans="1:22" x14ac:dyDescent="0.2">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row>
    <row r="631" spans="1:22" x14ac:dyDescent="0.2">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row>
    <row r="632" spans="1:22" x14ac:dyDescent="0.2">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row>
    <row r="633" spans="1:22" x14ac:dyDescent="0.2">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row>
    <row r="634" spans="1:22" x14ac:dyDescent="0.2">
      <c r="A634" s="170"/>
      <c r="B634" s="170"/>
      <c r="C634" s="170"/>
      <c r="E634" s="170"/>
      <c r="F634" s="170"/>
      <c r="G634" s="170"/>
      <c r="H634" s="170"/>
      <c r="I634" s="170"/>
      <c r="J634" s="170"/>
      <c r="K634" s="170"/>
      <c r="L634" s="170"/>
      <c r="M634" s="170"/>
      <c r="N634" s="170"/>
      <c r="O634" s="170"/>
      <c r="P634" s="170"/>
      <c r="Q634" s="170"/>
      <c r="R634" s="170"/>
      <c r="S634" s="170"/>
      <c r="T634" s="171"/>
      <c r="U634" s="171"/>
      <c r="V634" s="171"/>
    </row>
    <row r="635" spans="1:22" x14ac:dyDescent="0.2">
      <c r="A635" s="170"/>
      <c r="B635" s="170"/>
      <c r="C635" s="170"/>
      <c r="E635" s="170"/>
      <c r="F635" s="170"/>
      <c r="G635" s="170"/>
      <c r="H635" s="170"/>
      <c r="I635" s="170"/>
      <c r="J635" s="170"/>
      <c r="K635" s="170"/>
      <c r="L635" s="170"/>
      <c r="M635" s="170"/>
      <c r="N635" s="170"/>
      <c r="O635" s="170"/>
      <c r="P635" s="170"/>
      <c r="Q635" s="170"/>
      <c r="R635" s="170"/>
      <c r="S635" s="170"/>
      <c r="T635" s="171"/>
      <c r="U635" s="171"/>
      <c r="V635" s="171"/>
    </row>
    <row r="636" spans="1:22" x14ac:dyDescent="0.2">
      <c r="A636" s="170"/>
      <c r="B636" s="170"/>
      <c r="C636" s="170"/>
      <c r="E636" s="170"/>
      <c r="F636" s="170"/>
      <c r="G636" s="170"/>
      <c r="H636" s="170"/>
      <c r="I636" s="170"/>
      <c r="J636" s="170"/>
      <c r="K636" s="170"/>
      <c r="L636" s="170"/>
      <c r="M636" s="170"/>
      <c r="N636" s="170"/>
      <c r="O636" s="170"/>
      <c r="P636" s="170"/>
      <c r="Q636" s="170"/>
      <c r="R636" s="170"/>
      <c r="S636" s="170"/>
      <c r="T636" s="171"/>
      <c r="U636" s="171"/>
      <c r="V636" s="171"/>
    </row>
    <row r="637" spans="1:22" x14ac:dyDescent="0.2">
      <c r="A637" s="170"/>
      <c r="B637" s="170"/>
      <c r="C637" s="170"/>
      <c r="E637" s="170"/>
      <c r="F637" s="170"/>
      <c r="G637" s="170"/>
      <c r="H637" s="170"/>
      <c r="I637" s="170"/>
      <c r="J637" s="170"/>
      <c r="K637" s="170"/>
      <c r="L637" s="170"/>
      <c r="M637" s="170"/>
      <c r="N637" s="170"/>
      <c r="O637" s="170"/>
      <c r="P637" s="170"/>
      <c r="Q637" s="170"/>
      <c r="R637" s="170"/>
      <c r="S637" s="170"/>
      <c r="T637" s="171"/>
      <c r="U637" s="171"/>
      <c r="V637" s="171"/>
    </row>
    <row r="638" spans="1:22" x14ac:dyDescent="0.2">
      <c r="A638" s="170"/>
      <c r="B638" s="170"/>
      <c r="C638" s="170"/>
      <c r="E638" s="170"/>
      <c r="F638" s="170"/>
      <c r="G638" s="170"/>
      <c r="H638" s="170"/>
      <c r="I638" s="170"/>
      <c r="J638" s="170"/>
      <c r="K638" s="170"/>
      <c r="L638" s="170"/>
      <c r="M638" s="170"/>
      <c r="N638" s="170"/>
      <c r="O638" s="170"/>
      <c r="P638" s="170"/>
      <c r="Q638" s="170"/>
      <c r="R638" s="170"/>
      <c r="S638" s="170"/>
      <c r="T638" s="171"/>
      <c r="U638" s="171"/>
      <c r="V638" s="171"/>
    </row>
    <row r="639" spans="1:22" x14ac:dyDescent="0.2">
      <c r="A639" s="170"/>
      <c r="B639" s="170"/>
      <c r="C639" s="170"/>
      <c r="E639" s="170"/>
      <c r="F639" s="170"/>
      <c r="G639" s="170"/>
      <c r="H639" s="170"/>
      <c r="I639" s="170"/>
      <c r="J639" s="170"/>
      <c r="K639" s="170"/>
      <c r="L639" s="170"/>
      <c r="M639" s="170"/>
      <c r="N639" s="170"/>
      <c r="O639" s="170"/>
      <c r="P639" s="170"/>
      <c r="Q639" s="170"/>
      <c r="R639" s="170"/>
      <c r="S639" s="170"/>
      <c r="T639" s="171"/>
      <c r="U639" s="171"/>
      <c r="V639" s="171"/>
    </row>
    <row r="640" spans="1:22" x14ac:dyDescent="0.2">
      <c r="A640" s="170"/>
      <c r="B640" s="170"/>
      <c r="C640" s="170"/>
      <c r="E640" s="170"/>
      <c r="F640" s="170"/>
      <c r="G640" s="170"/>
      <c r="H640" s="170"/>
      <c r="I640" s="170"/>
      <c r="J640" s="170"/>
      <c r="K640" s="170"/>
      <c r="L640" s="170"/>
      <c r="M640" s="170"/>
      <c r="N640" s="170"/>
      <c r="O640" s="170"/>
      <c r="P640" s="170"/>
      <c r="Q640" s="170"/>
      <c r="R640" s="170"/>
      <c r="S640" s="170"/>
      <c r="T640" s="171"/>
      <c r="U640" s="171"/>
      <c r="V640" s="171"/>
    </row>
    <row r="641" spans="1:22" x14ac:dyDescent="0.2">
      <c r="A641" s="170"/>
      <c r="B641" s="170"/>
      <c r="C641" s="170"/>
      <c r="E641" s="170"/>
      <c r="F641" s="170"/>
      <c r="G641" s="170"/>
      <c r="H641" s="170"/>
      <c r="I641" s="170"/>
      <c r="J641" s="170"/>
      <c r="K641" s="170"/>
      <c r="L641" s="170"/>
      <c r="M641" s="170"/>
      <c r="N641" s="170"/>
      <c r="O641" s="170"/>
      <c r="P641" s="170"/>
      <c r="Q641" s="170"/>
      <c r="R641" s="170"/>
      <c r="S641" s="170"/>
      <c r="T641" s="171"/>
      <c r="U641" s="171"/>
      <c r="V641" s="171"/>
    </row>
    <row r="642" spans="1:22" x14ac:dyDescent="0.2">
      <c r="A642" s="170"/>
      <c r="B642" s="170"/>
      <c r="C642" s="170"/>
      <c r="E642" s="170"/>
      <c r="F642" s="170"/>
      <c r="G642" s="170"/>
      <c r="H642" s="170"/>
      <c r="I642" s="170"/>
      <c r="J642" s="170"/>
      <c r="K642" s="170"/>
      <c r="L642" s="170"/>
      <c r="M642" s="170"/>
      <c r="N642" s="170"/>
      <c r="O642" s="170"/>
      <c r="P642" s="170"/>
      <c r="Q642" s="170"/>
      <c r="R642" s="170"/>
      <c r="S642" s="170"/>
      <c r="T642" s="171"/>
      <c r="U642" s="171"/>
      <c r="V642" s="171"/>
    </row>
    <row r="643" spans="1:22" x14ac:dyDescent="0.2">
      <c r="A643" s="170"/>
      <c r="B643" s="170"/>
      <c r="C643" s="170"/>
      <c r="E643" s="170"/>
      <c r="F643" s="170"/>
      <c r="G643" s="170"/>
      <c r="H643" s="170"/>
      <c r="I643" s="170"/>
      <c r="J643" s="170"/>
      <c r="K643" s="170"/>
      <c r="L643" s="170"/>
      <c r="M643" s="170"/>
      <c r="N643" s="170"/>
      <c r="O643" s="170"/>
      <c r="P643" s="170"/>
      <c r="Q643" s="170"/>
      <c r="R643" s="170"/>
      <c r="S643" s="170"/>
      <c r="T643" s="171"/>
      <c r="U643" s="171"/>
      <c r="V643" s="171"/>
    </row>
    <row r="644" spans="1:22" x14ac:dyDescent="0.2">
      <c r="A644" s="170"/>
      <c r="B644" s="170"/>
      <c r="C644" s="170"/>
      <c r="E644" s="170"/>
      <c r="F644" s="170"/>
      <c r="G644" s="170"/>
      <c r="H644" s="170"/>
      <c r="I644" s="170"/>
      <c r="J644" s="170"/>
      <c r="K644" s="170"/>
      <c r="L644" s="170"/>
      <c r="M644" s="170"/>
      <c r="N644" s="170"/>
      <c r="O644" s="170"/>
      <c r="P644" s="170"/>
      <c r="Q644" s="170"/>
      <c r="R644" s="170"/>
      <c r="S644" s="170"/>
      <c r="T644" s="171"/>
      <c r="U644" s="171"/>
      <c r="V644" s="171"/>
    </row>
    <row r="645" spans="1:22" x14ac:dyDescent="0.2">
      <c r="A645" s="170"/>
      <c r="B645" s="170"/>
      <c r="C645" s="170"/>
      <c r="E645" s="170"/>
      <c r="F645" s="170"/>
      <c r="G645" s="170"/>
      <c r="H645" s="170"/>
      <c r="I645" s="170"/>
      <c r="J645" s="170"/>
      <c r="K645" s="170"/>
      <c r="L645" s="170"/>
      <c r="M645" s="170"/>
      <c r="N645" s="170"/>
      <c r="O645" s="170"/>
      <c r="P645" s="170"/>
      <c r="Q645" s="170"/>
      <c r="R645" s="170"/>
      <c r="S645" s="170"/>
      <c r="T645" s="171"/>
      <c r="U645" s="171"/>
      <c r="V645" s="171"/>
    </row>
    <row r="646" spans="1:22" x14ac:dyDescent="0.2">
      <c r="A646" s="170"/>
      <c r="B646" s="170"/>
      <c r="C646" s="170"/>
      <c r="E646" s="170"/>
      <c r="F646" s="170"/>
      <c r="G646" s="170"/>
      <c r="H646" s="170"/>
      <c r="I646" s="170"/>
      <c r="J646" s="170"/>
      <c r="K646" s="170"/>
      <c r="L646" s="170"/>
      <c r="M646" s="170"/>
      <c r="N646" s="170"/>
      <c r="O646" s="170"/>
      <c r="P646" s="170"/>
      <c r="Q646" s="170"/>
      <c r="R646" s="170"/>
      <c r="S646" s="170"/>
      <c r="T646" s="171"/>
      <c r="U646" s="171"/>
      <c r="V646" s="171"/>
    </row>
    <row r="647" spans="1:22" x14ac:dyDescent="0.2">
      <c r="A647" s="170"/>
      <c r="B647" s="170"/>
      <c r="C647" s="170"/>
      <c r="E647" s="170"/>
      <c r="F647" s="170"/>
      <c r="G647" s="170"/>
      <c r="H647" s="170"/>
      <c r="I647" s="170"/>
      <c r="J647" s="170"/>
      <c r="K647" s="170"/>
      <c r="L647" s="170"/>
      <c r="M647" s="170"/>
      <c r="N647" s="170"/>
      <c r="O647" s="170"/>
      <c r="P647" s="170"/>
      <c r="Q647" s="170"/>
      <c r="R647" s="170"/>
      <c r="S647" s="170"/>
      <c r="T647" s="171"/>
      <c r="U647" s="171"/>
      <c r="V647" s="171"/>
    </row>
    <row r="648" spans="1:22" x14ac:dyDescent="0.2">
      <c r="A648" s="170"/>
      <c r="B648" s="170"/>
      <c r="C648" s="170"/>
      <c r="E648" s="170"/>
      <c r="F648" s="170"/>
      <c r="G648" s="170"/>
      <c r="H648" s="170"/>
      <c r="I648" s="170"/>
      <c r="J648" s="170"/>
      <c r="K648" s="170"/>
      <c r="L648" s="170"/>
      <c r="M648" s="170"/>
      <c r="N648" s="170"/>
      <c r="O648" s="170"/>
      <c r="P648" s="170"/>
      <c r="Q648" s="170"/>
      <c r="R648" s="170"/>
      <c r="S648" s="170"/>
      <c r="T648" s="171"/>
      <c r="U648" s="171"/>
      <c r="V648" s="171"/>
    </row>
    <row r="649" spans="1:22" x14ac:dyDescent="0.2">
      <c r="A649" s="170"/>
      <c r="B649" s="170"/>
      <c r="C649" s="170"/>
      <c r="E649" s="170"/>
      <c r="F649" s="170"/>
      <c r="G649" s="170"/>
      <c r="H649" s="170"/>
      <c r="I649" s="170"/>
      <c r="J649" s="170"/>
      <c r="K649" s="170"/>
      <c r="L649" s="170"/>
      <c r="M649" s="170"/>
      <c r="N649" s="170"/>
      <c r="O649" s="170"/>
      <c r="P649" s="170"/>
      <c r="Q649" s="170"/>
      <c r="R649" s="170"/>
      <c r="S649" s="170"/>
      <c r="T649" s="171"/>
      <c r="U649" s="171"/>
      <c r="V649" s="171"/>
    </row>
    <row r="650" spans="1:22" x14ac:dyDescent="0.2">
      <c r="A650" s="170"/>
      <c r="B650" s="170"/>
      <c r="C650" s="170"/>
      <c r="E650" s="170"/>
      <c r="F650" s="170"/>
      <c r="G650" s="170"/>
      <c r="H650" s="170"/>
      <c r="I650" s="170"/>
      <c r="J650" s="170"/>
      <c r="K650" s="170"/>
      <c r="L650" s="170"/>
      <c r="M650" s="170"/>
      <c r="N650" s="170"/>
      <c r="O650" s="170"/>
      <c r="P650" s="170"/>
      <c r="Q650" s="170"/>
      <c r="R650" s="170"/>
      <c r="S650" s="170"/>
      <c r="T650" s="171"/>
      <c r="U650" s="171"/>
      <c r="V650" s="171"/>
    </row>
    <row r="651" spans="1:22" x14ac:dyDescent="0.2">
      <c r="A651" s="170"/>
      <c r="B651" s="170"/>
      <c r="C651" s="170"/>
      <c r="E651" s="170"/>
      <c r="F651" s="170"/>
      <c r="G651" s="170"/>
      <c r="H651" s="170"/>
      <c r="I651" s="170"/>
      <c r="J651" s="170"/>
      <c r="K651" s="170"/>
      <c r="L651" s="170"/>
      <c r="M651" s="170"/>
      <c r="N651" s="170"/>
      <c r="O651" s="170"/>
      <c r="P651" s="170"/>
      <c r="Q651" s="170"/>
      <c r="R651" s="170"/>
      <c r="S651" s="170"/>
      <c r="T651" s="171"/>
      <c r="U651" s="171"/>
      <c r="V651" s="171"/>
    </row>
    <row r="652" spans="1:22" x14ac:dyDescent="0.2">
      <c r="A652" s="170"/>
      <c r="B652" s="170"/>
      <c r="C652" s="170"/>
      <c r="E652" s="170"/>
      <c r="F652" s="170"/>
      <c r="G652" s="170"/>
      <c r="H652" s="170"/>
      <c r="I652" s="170"/>
      <c r="J652" s="170"/>
      <c r="K652" s="170"/>
      <c r="L652" s="170"/>
      <c r="M652" s="170"/>
      <c r="N652" s="170"/>
      <c r="O652" s="170"/>
      <c r="P652" s="170"/>
      <c r="Q652" s="170"/>
      <c r="R652" s="170"/>
      <c r="S652" s="170"/>
      <c r="T652" s="171"/>
      <c r="U652" s="171"/>
      <c r="V652" s="171"/>
    </row>
    <row r="653" spans="1:22" x14ac:dyDescent="0.2">
      <c r="A653" s="170"/>
      <c r="B653" s="170"/>
      <c r="C653" s="170"/>
      <c r="E653" s="170"/>
      <c r="F653" s="170"/>
      <c r="G653" s="170"/>
      <c r="H653" s="170"/>
      <c r="I653" s="170"/>
      <c r="J653" s="170"/>
      <c r="K653" s="170"/>
      <c r="L653" s="170"/>
      <c r="M653" s="170"/>
      <c r="N653" s="170"/>
      <c r="O653" s="170"/>
      <c r="P653" s="170"/>
      <c r="Q653" s="170"/>
      <c r="R653" s="170"/>
      <c r="S653" s="170"/>
      <c r="T653" s="171"/>
      <c r="U653" s="171"/>
      <c r="V653" s="171"/>
    </row>
    <row r="654" spans="1:22" x14ac:dyDescent="0.2">
      <c r="A654" s="170"/>
      <c r="B654" s="170"/>
      <c r="C654" s="170"/>
      <c r="E654" s="170"/>
      <c r="F654" s="170"/>
      <c r="G654" s="170"/>
      <c r="H654" s="170"/>
      <c r="I654" s="170"/>
      <c r="J654" s="170"/>
      <c r="K654" s="170"/>
      <c r="L654" s="170"/>
      <c r="M654" s="170"/>
      <c r="N654" s="170"/>
      <c r="O654" s="170"/>
      <c r="P654" s="170"/>
      <c r="Q654" s="170"/>
      <c r="R654" s="170"/>
      <c r="S654" s="170"/>
      <c r="T654" s="171"/>
      <c r="U654" s="171"/>
      <c r="V654" s="171"/>
    </row>
    <row r="655" spans="1:22" x14ac:dyDescent="0.2">
      <c r="A655" s="170"/>
      <c r="B655" s="170"/>
      <c r="C655" s="170"/>
      <c r="E655" s="170"/>
      <c r="F655" s="170"/>
      <c r="G655" s="170"/>
      <c r="H655" s="170"/>
      <c r="I655" s="170"/>
      <c r="J655" s="170"/>
      <c r="K655" s="170"/>
      <c r="L655" s="170"/>
      <c r="M655" s="170"/>
      <c r="N655" s="170"/>
      <c r="O655" s="170"/>
      <c r="P655" s="170"/>
      <c r="Q655" s="170"/>
      <c r="R655" s="170"/>
      <c r="S655" s="170"/>
      <c r="T655" s="171"/>
      <c r="U655" s="171"/>
      <c r="V655" s="171"/>
    </row>
    <row r="656" spans="1:22" x14ac:dyDescent="0.2">
      <c r="A656" s="170"/>
      <c r="B656" s="170"/>
      <c r="C656" s="170"/>
      <c r="E656" s="170"/>
      <c r="F656" s="170"/>
      <c r="G656" s="170"/>
      <c r="H656" s="170"/>
      <c r="I656" s="170"/>
      <c r="J656" s="170"/>
      <c r="K656" s="170"/>
      <c r="L656" s="170"/>
      <c r="M656" s="170"/>
      <c r="N656" s="170"/>
      <c r="O656" s="170"/>
      <c r="P656" s="170"/>
      <c r="Q656" s="170"/>
      <c r="R656" s="170"/>
      <c r="S656" s="170"/>
      <c r="T656" s="171"/>
      <c r="U656" s="171"/>
      <c r="V656" s="171"/>
    </row>
    <row r="657" spans="1:22" x14ac:dyDescent="0.2">
      <c r="A657" s="170"/>
      <c r="B657" s="170"/>
      <c r="C657" s="170"/>
      <c r="E657" s="170"/>
      <c r="F657" s="170"/>
      <c r="G657" s="170"/>
      <c r="H657" s="170"/>
      <c r="I657" s="170"/>
      <c r="J657" s="170"/>
      <c r="K657" s="170"/>
      <c r="L657" s="170"/>
      <c r="M657" s="170"/>
      <c r="N657" s="170"/>
      <c r="O657" s="170"/>
      <c r="P657" s="170"/>
      <c r="Q657" s="170"/>
      <c r="R657" s="170"/>
      <c r="S657" s="170"/>
      <c r="T657" s="171"/>
      <c r="U657" s="171"/>
      <c r="V657" s="171"/>
    </row>
    <row r="658" spans="1:22" x14ac:dyDescent="0.2">
      <c r="A658" s="170"/>
      <c r="B658" s="170"/>
      <c r="C658" s="170"/>
      <c r="E658" s="170"/>
      <c r="F658" s="170"/>
      <c r="G658" s="170"/>
      <c r="H658" s="170"/>
      <c r="I658" s="170"/>
      <c r="J658" s="170"/>
      <c r="K658" s="170"/>
      <c r="L658" s="170"/>
      <c r="M658" s="170"/>
      <c r="N658" s="170"/>
      <c r="O658" s="170"/>
      <c r="P658" s="170"/>
      <c r="Q658" s="170"/>
      <c r="R658" s="170"/>
      <c r="S658" s="170"/>
      <c r="T658" s="171"/>
      <c r="U658" s="171"/>
      <c r="V658" s="171"/>
    </row>
    <row r="659" spans="1:22" x14ac:dyDescent="0.2">
      <c r="A659" s="170"/>
      <c r="B659" s="170"/>
      <c r="C659" s="170"/>
      <c r="E659" s="170"/>
      <c r="F659" s="170"/>
      <c r="G659" s="170"/>
      <c r="H659" s="170"/>
      <c r="I659" s="170"/>
      <c r="J659" s="170"/>
      <c r="K659" s="170"/>
      <c r="L659" s="170"/>
      <c r="M659" s="170"/>
      <c r="N659" s="170"/>
      <c r="O659" s="170"/>
      <c r="P659" s="170"/>
      <c r="Q659" s="170"/>
      <c r="R659" s="170"/>
      <c r="S659" s="170"/>
      <c r="T659" s="171"/>
      <c r="U659" s="171"/>
      <c r="V659" s="171"/>
    </row>
    <row r="660" spans="1:22" x14ac:dyDescent="0.2">
      <c r="A660" s="170"/>
      <c r="B660" s="170"/>
      <c r="C660" s="170"/>
      <c r="E660" s="170"/>
      <c r="F660" s="170"/>
      <c r="G660" s="170"/>
      <c r="H660" s="170"/>
      <c r="I660" s="170"/>
      <c r="J660" s="170"/>
      <c r="K660" s="170"/>
      <c r="L660" s="170"/>
      <c r="M660" s="170"/>
      <c r="N660" s="170"/>
      <c r="O660" s="170"/>
      <c r="P660" s="170"/>
      <c r="Q660" s="170"/>
      <c r="R660" s="170"/>
      <c r="S660" s="170"/>
      <c r="T660" s="171"/>
      <c r="U660" s="171"/>
      <c r="V660" s="171"/>
    </row>
    <row r="661" spans="1:22" x14ac:dyDescent="0.2">
      <c r="A661" s="170"/>
      <c r="B661" s="170"/>
      <c r="C661" s="170"/>
      <c r="E661" s="170"/>
      <c r="F661" s="170"/>
      <c r="G661" s="170"/>
      <c r="H661" s="170"/>
      <c r="I661" s="170"/>
      <c r="J661" s="170"/>
      <c r="K661" s="170"/>
      <c r="L661" s="170"/>
      <c r="M661" s="170"/>
      <c r="N661" s="170"/>
      <c r="O661" s="170"/>
      <c r="P661" s="170"/>
      <c r="Q661" s="170"/>
      <c r="R661" s="170"/>
      <c r="S661" s="170"/>
      <c r="T661" s="171"/>
      <c r="U661" s="171"/>
      <c r="V661" s="171"/>
    </row>
    <row r="662" spans="1:22" x14ac:dyDescent="0.2">
      <c r="A662" s="170"/>
      <c r="B662" s="170"/>
      <c r="C662" s="170"/>
      <c r="E662" s="170"/>
      <c r="F662" s="170"/>
      <c r="G662" s="170"/>
      <c r="H662" s="170"/>
      <c r="I662" s="170"/>
      <c r="J662" s="170"/>
      <c r="K662" s="170"/>
      <c r="L662" s="170"/>
      <c r="M662" s="170"/>
      <c r="N662" s="170"/>
      <c r="O662" s="170"/>
      <c r="P662" s="170"/>
      <c r="Q662" s="170"/>
      <c r="R662" s="170"/>
      <c r="S662" s="170"/>
      <c r="T662" s="171"/>
      <c r="U662" s="171"/>
      <c r="V662" s="171"/>
    </row>
    <row r="663" spans="1:22" x14ac:dyDescent="0.2">
      <c r="A663" s="170"/>
      <c r="B663" s="170"/>
      <c r="C663" s="170"/>
      <c r="E663" s="170"/>
      <c r="F663" s="170"/>
      <c r="G663" s="170"/>
      <c r="H663" s="170"/>
      <c r="I663" s="170"/>
      <c r="J663" s="170"/>
      <c r="K663" s="170"/>
      <c r="L663" s="170"/>
      <c r="M663" s="170"/>
      <c r="N663" s="170"/>
      <c r="O663" s="170"/>
      <c r="P663" s="170"/>
      <c r="Q663" s="170"/>
      <c r="R663" s="170"/>
      <c r="S663" s="170"/>
      <c r="T663" s="171"/>
      <c r="U663" s="171"/>
      <c r="V663" s="171"/>
    </row>
    <row r="664" spans="1:22" x14ac:dyDescent="0.2">
      <c r="A664" s="170"/>
      <c r="B664" s="170"/>
      <c r="C664" s="170"/>
      <c r="E664" s="170"/>
      <c r="F664" s="170"/>
      <c r="G664" s="170"/>
      <c r="H664" s="170"/>
      <c r="I664" s="170"/>
      <c r="J664" s="170"/>
      <c r="K664" s="170"/>
      <c r="L664" s="170"/>
      <c r="M664" s="170"/>
      <c r="N664" s="170"/>
      <c r="O664" s="170"/>
      <c r="P664" s="170"/>
      <c r="Q664" s="170"/>
      <c r="R664" s="170"/>
      <c r="S664" s="170"/>
      <c r="T664" s="171"/>
      <c r="U664" s="171"/>
      <c r="V664" s="171"/>
    </row>
    <row r="665" spans="1:22" x14ac:dyDescent="0.2">
      <c r="A665" s="170"/>
      <c r="B665" s="170"/>
      <c r="C665" s="170"/>
      <c r="E665" s="170"/>
      <c r="F665" s="170"/>
      <c r="G665" s="170"/>
      <c r="H665" s="170"/>
      <c r="I665" s="170"/>
      <c r="J665" s="170"/>
      <c r="K665" s="170"/>
      <c r="L665" s="170"/>
      <c r="M665" s="170"/>
      <c r="N665" s="170"/>
      <c r="O665" s="170"/>
      <c r="P665" s="170"/>
      <c r="Q665" s="170"/>
      <c r="R665" s="170"/>
      <c r="S665" s="170"/>
      <c r="T665" s="171"/>
      <c r="U665" s="171"/>
      <c r="V665" s="171"/>
    </row>
    <row r="666" spans="1:22" x14ac:dyDescent="0.2">
      <c r="A666" s="170"/>
      <c r="B666" s="170"/>
      <c r="C666" s="170"/>
      <c r="E666" s="170"/>
      <c r="F666" s="170"/>
      <c r="G666" s="170"/>
      <c r="H666" s="170"/>
      <c r="I666" s="170"/>
      <c r="J666" s="170"/>
      <c r="K666" s="170"/>
      <c r="L666" s="170"/>
      <c r="M666" s="170"/>
      <c r="N666" s="170"/>
      <c r="O666" s="170"/>
      <c r="P666" s="170"/>
      <c r="Q666" s="170"/>
      <c r="R666" s="170"/>
      <c r="S666" s="170"/>
      <c r="T666" s="171"/>
      <c r="U666" s="171"/>
      <c r="V666" s="171"/>
    </row>
    <row r="667" spans="1:22" x14ac:dyDescent="0.2">
      <c r="A667" s="170"/>
      <c r="B667" s="170"/>
      <c r="C667" s="170"/>
      <c r="E667" s="170"/>
      <c r="F667" s="170"/>
      <c r="G667" s="170"/>
      <c r="H667" s="170"/>
      <c r="I667" s="170"/>
      <c r="J667" s="170"/>
      <c r="K667" s="170"/>
      <c r="L667" s="170"/>
      <c r="M667" s="170"/>
      <c r="N667" s="170"/>
      <c r="O667" s="170"/>
      <c r="P667" s="170"/>
      <c r="Q667" s="170"/>
      <c r="R667" s="170"/>
      <c r="S667" s="170"/>
      <c r="T667" s="171"/>
      <c r="U667" s="171"/>
      <c r="V667" s="171"/>
    </row>
    <row r="668" spans="1:22" x14ac:dyDescent="0.2">
      <c r="A668" s="170"/>
      <c r="B668" s="170"/>
      <c r="C668" s="170"/>
      <c r="E668" s="170"/>
      <c r="F668" s="170"/>
      <c r="G668" s="170"/>
      <c r="H668" s="170"/>
      <c r="I668" s="170"/>
      <c r="J668" s="170"/>
      <c r="K668" s="170"/>
      <c r="L668" s="170"/>
      <c r="M668" s="170"/>
      <c r="N668" s="170"/>
      <c r="O668" s="170"/>
      <c r="P668" s="170"/>
      <c r="Q668" s="170"/>
      <c r="R668" s="170"/>
      <c r="S668" s="170"/>
      <c r="T668" s="171"/>
      <c r="U668" s="171"/>
      <c r="V668" s="171"/>
    </row>
    <row r="669" spans="1:22" x14ac:dyDescent="0.2">
      <c r="A669" s="170"/>
      <c r="B669" s="170"/>
      <c r="C669" s="170"/>
      <c r="E669" s="170"/>
      <c r="F669" s="170"/>
      <c r="G669" s="170"/>
      <c r="H669" s="170"/>
      <c r="I669" s="170"/>
      <c r="J669" s="170"/>
      <c r="K669" s="170"/>
      <c r="L669" s="170"/>
      <c r="M669" s="170"/>
      <c r="N669" s="170"/>
      <c r="O669" s="170"/>
      <c r="P669" s="170"/>
      <c r="Q669" s="170"/>
      <c r="R669" s="170"/>
      <c r="S669" s="170"/>
      <c r="T669" s="171"/>
      <c r="U669" s="171"/>
      <c r="V669" s="171"/>
    </row>
    <row r="670" spans="1:22" x14ac:dyDescent="0.2">
      <c r="A670" s="170"/>
      <c r="B670" s="170"/>
      <c r="C670" s="170"/>
      <c r="E670" s="170"/>
      <c r="F670" s="170"/>
      <c r="G670" s="170"/>
      <c r="H670" s="170"/>
      <c r="I670" s="170"/>
      <c r="J670" s="170"/>
      <c r="K670" s="170"/>
      <c r="L670" s="170"/>
      <c r="M670" s="170"/>
      <c r="N670" s="170"/>
      <c r="O670" s="170"/>
      <c r="P670" s="170"/>
      <c r="Q670" s="170"/>
      <c r="R670" s="170"/>
      <c r="S670" s="170"/>
      <c r="T670" s="171"/>
      <c r="U670" s="171"/>
      <c r="V670" s="171"/>
    </row>
    <row r="671" spans="1:22" x14ac:dyDescent="0.2">
      <c r="A671" s="170"/>
      <c r="B671" s="170"/>
      <c r="C671" s="170"/>
      <c r="E671" s="170"/>
      <c r="F671" s="170"/>
      <c r="G671" s="170"/>
      <c r="H671" s="170"/>
      <c r="I671" s="170"/>
      <c r="J671" s="170"/>
      <c r="K671" s="170"/>
      <c r="L671" s="170"/>
      <c r="M671" s="170"/>
      <c r="N671" s="170"/>
      <c r="O671" s="170"/>
      <c r="P671" s="170"/>
      <c r="Q671" s="170"/>
      <c r="R671" s="170"/>
      <c r="S671" s="170"/>
      <c r="T671" s="171"/>
      <c r="U671" s="171"/>
      <c r="V671" s="171"/>
    </row>
    <row r="672" spans="1:22" x14ac:dyDescent="0.2">
      <c r="A672" s="170"/>
      <c r="B672" s="170"/>
      <c r="C672" s="170"/>
      <c r="E672" s="170"/>
      <c r="F672" s="170"/>
      <c r="G672" s="170"/>
      <c r="H672" s="170"/>
      <c r="I672" s="170"/>
      <c r="J672" s="170"/>
      <c r="K672" s="170"/>
      <c r="L672" s="170"/>
      <c r="M672" s="170"/>
      <c r="N672" s="170"/>
      <c r="O672" s="170"/>
      <c r="P672" s="170"/>
      <c r="Q672" s="170"/>
      <c r="R672" s="170"/>
      <c r="S672" s="170"/>
      <c r="T672" s="171"/>
      <c r="U672" s="171"/>
      <c r="V672" s="171"/>
    </row>
    <row r="673" spans="1:22" x14ac:dyDescent="0.2">
      <c r="A673" s="170"/>
      <c r="B673" s="170"/>
      <c r="C673" s="170"/>
      <c r="E673" s="170"/>
      <c r="F673" s="170"/>
      <c r="G673" s="170"/>
      <c r="H673" s="170"/>
      <c r="I673" s="170"/>
      <c r="J673" s="170"/>
      <c r="K673" s="170"/>
      <c r="L673" s="170"/>
      <c r="M673" s="170"/>
      <c r="N673" s="170"/>
      <c r="O673" s="170"/>
      <c r="P673" s="170"/>
      <c r="Q673" s="170"/>
      <c r="R673" s="170"/>
      <c r="S673" s="170"/>
      <c r="T673" s="171"/>
      <c r="U673" s="171"/>
      <c r="V673" s="171"/>
    </row>
    <row r="674" spans="1:22" x14ac:dyDescent="0.2">
      <c r="A674" s="170"/>
      <c r="B674" s="170"/>
      <c r="C674" s="170"/>
      <c r="E674" s="170"/>
      <c r="F674" s="170"/>
      <c r="G674" s="170"/>
      <c r="H674" s="170"/>
      <c r="I674" s="170"/>
      <c r="J674" s="170"/>
      <c r="K674" s="170"/>
      <c r="L674" s="170"/>
      <c r="M674" s="170"/>
      <c r="N674" s="170"/>
      <c r="O674" s="170"/>
      <c r="P674" s="170"/>
      <c r="Q674" s="170"/>
      <c r="R674" s="170"/>
      <c r="S674" s="170"/>
      <c r="T674" s="171"/>
      <c r="U674" s="171"/>
      <c r="V674" s="171"/>
    </row>
    <row r="675" spans="1:22" x14ac:dyDescent="0.2">
      <c r="A675" s="170"/>
      <c r="B675" s="170"/>
      <c r="C675" s="170"/>
      <c r="E675" s="170"/>
      <c r="F675" s="170"/>
      <c r="G675" s="170"/>
      <c r="H675" s="170"/>
      <c r="I675" s="170"/>
      <c r="J675" s="170"/>
      <c r="K675" s="170"/>
      <c r="L675" s="170"/>
      <c r="M675" s="170"/>
      <c r="N675" s="170"/>
      <c r="O675" s="170"/>
      <c r="P675" s="170"/>
      <c r="Q675" s="170"/>
      <c r="R675" s="170"/>
      <c r="S675" s="170"/>
      <c r="T675" s="171"/>
      <c r="U675" s="171"/>
      <c r="V675" s="171"/>
    </row>
    <row r="676" spans="1:22" x14ac:dyDescent="0.2">
      <c r="A676" s="170"/>
      <c r="B676" s="170"/>
      <c r="C676" s="170"/>
      <c r="E676" s="170"/>
      <c r="F676" s="170"/>
      <c r="G676" s="170"/>
      <c r="H676" s="170"/>
      <c r="I676" s="170"/>
      <c r="J676" s="170"/>
      <c r="K676" s="170"/>
      <c r="L676" s="170"/>
      <c r="M676" s="170"/>
      <c r="N676" s="170"/>
      <c r="O676" s="170"/>
      <c r="P676" s="170"/>
      <c r="Q676" s="170"/>
      <c r="R676" s="170"/>
      <c r="S676" s="170"/>
      <c r="T676" s="171"/>
      <c r="U676" s="171"/>
      <c r="V676" s="171"/>
    </row>
    <row r="677" spans="1:22" x14ac:dyDescent="0.2">
      <c r="A677" s="170"/>
      <c r="B677" s="170"/>
      <c r="C677" s="170"/>
      <c r="E677" s="170"/>
      <c r="F677" s="170"/>
      <c r="G677" s="170"/>
      <c r="H677" s="170"/>
      <c r="I677" s="170"/>
      <c r="J677" s="170"/>
      <c r="K677" s="170"/>
      <c r="L677" s="170"/>
      <c r="M677" s="170"/>
      <c r="N677" s="170"/>
      <c r="O677" s="170"/>
      <c r="P677" s="170"/>
      <c r="Q677" s="170"/>
      <c r="R677" s="170"/>
      <c r="S677" s="170"/>
      <c r="T677" s="171"/>
      <c r="U677" s="171"/>
      <c r="V677" s="171"/>
    </row>
    <row r="678" spans="1:22" x14ac:dyDescent="0.2">
      <c r="A678" s="170"/>
      <c r="B678" s="170"/>
      <c r="C678" s="170"/>
      <c r="E678" s="170"/>
      <c r="F678" s="170"/>
      <c r="G678" s="170"/>
      <c r="H678" s="170"/>
      <c r="I678" s="170"/>
      <c r="J678" s="170"/>
      <c r="K678" s="170"/>
      <c r="L678" s="170"/>
      <c r="M678" s="170"/>
      <c r="N678" s="170"/>
      <c r="O678" s="170"/>
      <c r="P678" s="170"/>
      <c r="Q678" s="170"/>
      <c r="R678" s="170"/>
      <c r="S678" s="170"/>
      <c r="T678" s="171"/>
      <c r="U678" s="171"/>
      <c r="V678" s="171"/>
    </row>
    <row r="679" spans="1:22" x14ac:dyDescent="0.2">
      <c r="A679" s="170"/>
      <c r="B679" s="170"/>
      <c r="C679" s="170"/>
      <c r="E679" s="170"/>
      <c r="F679" s="170"/>
      <c r="G679" s="170"/>
      <c r="H679" s="170"/>
      <c r="I679" s="170"/>
      <c r="J679" s="170"/>
      <c r="K679" s="170"/>
      <c r="L679" s="170"/>
      <c r="M679" s="170"/>
      <c r="N679" s="170"/>
      <c r="O679" s="170"/>
      <c r="P679" s="170"/>
      <c r="Q679" s="170"/>
      <c r="R679" s="170"/>
      <c r="S679" s="170"/>
      <c r="T679" s="171"/>
      <c r="U679" s="171"/>
      <c r="V679" s="171"/>
    </row>
    <row r="680" spans="1:22" x14ac:dyDescent="0.2">
      <c r="A680" s="170"/>
      <c r="B680" s="170"/>
      <c r="C680" s="170"/>
      <c r="E680" s="170"/>
      <c r="F680" s="170"/>
      <c r="G680" s="170"/>
      <c r="H680" s="170"/>
      <c r="I680" s="170"/>
      <c r="J680" s="170"/>
      <c r="K680" s="170"/>
      <c r="L680" s="170"/>
      <c r="M680" s="170"/>
      <c r="N680" s="170"/>
      <c r="O680" s="170"/>
      <c r="P680" s="170"/>
      <c r="Q680" s="170"/>
      <c r="R680" s="170"/>
      <c r="S680" s="170"/>
      <c r="T680" s="171"/>
      <c r="U680" s="171"/>
      <c r="V680" s="171"/>
    </row>
    <row r="681" spans="1:22" x14ac:dyDescent="0.2">
      <c r="A681" s="170"/>
      <c r="B681" s="170"/>
      <c r="C681" s="170"/>
      <c r="E681" s="170"/>
      <c r="F681" s="170"/>
      <c r="G681" s="170"/>
      <c r="H681" s="170"/>
      <c r="I681" s="170"/>
      <c r="J681" s="170"/>
      <c r="K681" s="170"/>
      <c r="L681" s="170"/>
      <c r="M681" s="170"/>
      <c r="N681" s="170"/>
      <c r="O681" s="170"/>
      <c r="P681" s="170"/>
      <c r="Q681" s="170"/>
      <c r="R681" s="170"/>
      <c r="S681" s="170"/>
      <c r="T681" s="171"/>
      <c r="U681" s="171"/>
      <c r="V681" s="171"/>
    </row>
    <row r="682" spans="1:22" x14ac:dyDescent="0.2">
      <c r="A682" s="170"/>
      <c r="B682" s="170"/>
      <c r="C682" s="170"/>
      <c r="E682" s="170"/>
      <c r="F682" s="170"/>
      <c r="G682" s="170"/>
      <c r="H682" s="170"/>
      <c r="I682" s="170"/>
      <c r="J682" s="170"/>
      <c r="K682" s="170"/>
      <c r="L682" s="170"/>
      <c r="M682" s="170"/>
      <c r="N682" s="170"/>
      <c r="O682" s="170"/>
      <c r="P682" s="170"/>
      <c r="Q682" s="170"/>
      <c r="R682" s="170"/>
      <c r="S682" s="170"/>
      <c r="T682" s="171"/>
      <c r="U682" s="171"/>
      <c r="V682" s="171"/>
    </row>
    <row r="683" spans="1:22" x14ac:dyDescent="0.2">
      <c r="A683" s="170"/>
      <c r="B683" s="170"/>
      <c r="C683" s="170"/>
      <c r="E683" s="170"/>
      <c r="F683" s="170"/>
      <c r="G683" s="170"/>
      <c r="H683" s="170"/>
      <c r="I683" s="170"/>
      <c r="J683" s="170"/>
      <c r="K683" s="170"/>
      <c r="L683" s="170"/>
      <c r="M683" s="170"/>
      <c r="N683" s="170"/>
      <c r="O683" s="170"/>
      <c r="P683" s="170"/>
      <c r="Q683" s="170"/>
      <c r="R683" s="170"/>
      <c r="S683" s="170"/>
      <c r="T683" s="171"/>
      <c r="U683" s="171"/>
      <c r="V683" s="171"/>
    </row>
    <row r="684" spans="1:22" x14ac:dyDescent="0.2">
      <c r="A684" s="170"/>
      <c r="B684" s="170"/>
      <c r="C684" s="170"/>
      <c r="E684" s="170"/>
      <c r="F684" s="170"/>
      <c r="G684" s="170"/>
      <c r="H684" s="170"/>
      <c r="I684" s="170"/>
      <c r="J684" s="170"/>
      <c r="K684" s="170"/>
      <c r="L684" s="170"/>
      <c r="M684" s="170"/>
      <c r="N684" s="170"/>
      <c r="O684" s="170"/>
      <c r="P684" s="170"/>
      <c r="Q684" s="170"/>
      <c r="R684" s="170"/>
      <c r="S684" s="170"/>
      <c r="T684" s="171"/>
      <c r="U684" s="171"/>
      <c r="V684" s="171"/>
    </row>
    <row r="685" spans="1:22" x14ac:dyDescent="0.2">
      <c r="A685" s="170"/>
      <c r="B685" s="170"/>
      <c r="C685" s="170"/>
      <c r="E685" s="170"/>
      <c r="F685" s="170"/>
      <c r="G685" s="170"/>
      <c r="H685" s="170"/>
      <c r="I685" s="170"/>
      <c r="J685" s="170"/>
      <c r="K685" s="170"/>
      <c r="L685" s="170"/>
      <c r="M685" s="170"/>
      <c r="N685" s="170"/>
      <c r="O685" s="170"/>
      <c r="P685" s="170"/>
      <c r="Q685" s="170"/>
      <c r="R685" s="170"/>
      <c r="S685" s="170"/>
      <c r="T685" s="171"/>
      <c r="U685" s="171"/>
      <c r="V685" s="171"/>
    </row>
    <row r="686" spans="1:22" x14ac:dyDescent="0.2">
      <c r="A686" s="170"/>
      <c r="B686" s="170"/>
      <c r="C686" s="170"/>
      <c r="E686" s="170"/>
      <c r="F686" s="170"/>
      <c r="G686" s="170"/>
      <c r="H686" s="170"/>
      <c r="I686" s="170"/>
      <c r="J686" s="170"/>
      <c r="K686" s="170"/>
      <c r="L686" s="170"/>
      <c r="M686" s="170"/>
      <c r="N686" s="170"/>
      <c r="O686" s="170"/>
      <c r="P686" s="170"/>
      <c r="Q686" s="170"/>
      <c r="R686" s="170"/>
      <c r="S686" s="170"/>
      <c r="T686" s="171"/>
      <c r="U686" s="171"/>
      <c r="V686" s="171"/>
    </row>
    <row r="687" spans="1:22" x14ac:dyDescent="0.2">
      <c r="A687" s="170"/>
      <c r="B687" s="170"/>
      <c r="C687" s="170"/>
      <c r="E687" s="170"/>
      <c r="F687" s="170"/>
      <c r="G687" s="170"/>
      <c r="H687" s="170"/>
      <c r="I687" s="170"/>
      <c r="J687" s="170"/>
      <c r="K687" s="170"/>
      <c r="L687" s="170"/>
      <c r="M687" s="170"/>
      <c r="N687" s="170"/>
      <c r="O687" s="170"/>
      <c r="P687" s="170"/>
      <c r="Q687" s="170"/>
      <c r="R687" s="170"/>
      <c r="S687" s="170"/>
      <c r="T687" s="171"/>
      <c r="U687" s="171"/>
      <c r="V687" s="171"/>
    </row>
    <row r="688" spans="1:22" x14ac:dyDescent="0.2">
      <c r="A688" s="170"/>
      <c r="B688" s="170"/>
      <c r="C688" s="170"/>
      <c r="E688" s="170"/>
      <c r="F688" s="170"/>
      <c r="G688" s="170"/>
      <c r="H688" s="170"/>
      <c r="I688" s="170"/>
      <c r="J688" s="170"/>
      <c r="K688" s="170"/>
      <c r="L688" s="170"/>
      <c r="M688" s="170"/>
      <c r="N688" s="170"/>
      <c r="O688" s="170"/>
      <c r="P688" s="170"/>
      <c r="Q688" s="170"/>
      <c r="R688" s="170"/>
      <c r="S688" s="170"/>
      <c r="T688" s="171"/>
      <c r="U688" s="171"/>
      <c r="V688" s="171"/>
    </row>
    <row r="689" spans="1:22" x14ac:dyDescent="0.2">
      <c r="A689" s="170"/>
      <c r="B689" s="170"/>
      <c r="C689" s="170"/>
      <c r="E689" s="170"/>
      <c r="F689" s="170"/>
      <c r="G689" s="170"/>
      <c r="H689" s="170"/>
      <c r="I689" s="170"/>
      <c r="J689" s="170"/>
      <c r="K689" s="170"/>
      <c r="L689" s="170"/>
      <c r="M689" s="170"/>
      <c r="N689" s="170"/>
      <c r="O689" s="170"/>
      <c r="P689" s="170"/>
      <c r="Q689" s="170"/>
      <c r="R689" s="170"/>
      <c r="S689" s="170"/>
      <c r="T689" s="171"/>
      <c r="U689" s="171"/>
      <c r="V689" s="171"/>
    </row>
    <row r="690" spans="1:22" x14ac:dyDescent="0.2">
      <c r="A690" s="170"/>
      <c r="B690" s="170"/>
      <c r="C690" s="170"/>
      <c r="E690" s="170"/>
      <c r="F690" s="170"/>
      <c r="G690" s="170"/>
      <c r="H690" s="170"/>
      <c r="I690" s="170"/>
      <c r="J690" s="170"/>
      <c r="K690" s="170"/>
      <c r="L690" s="170"/>
      <c r="M690" s="170"/>
      <c r="N690" s="170"/>
      <c r="O690" s="170"/>
      <c r="P690" s="170"/>
      <c r="Q690" s="170"/>
      <c r="R690" s="170"/>
      <c r="S690" s="170"/>
      <c r="T690" s="171"/>
      <c r="U690" s="171"/>
      <c r="V690" s="171"/>
    </row>
    <row r="691" spans="1:22" x14ac:dyDescent="0.2">
      <c r="A691" s="170"/>
      <c r="B691" s="170"/>
      <c r="C691" s="170"/>
      <c r="E691" s="170"/>
      <c r="F691" s="170"/>
      <c r="G691" s="170"/>
      <c r="H691" s="170"/>
      <c r="I691" s="170"/>
      <c r="J691" s="170"/>
      <c r="K691" s="170"/>
      <c r="L691" s="170"/>
      <c r="M691" s="170"/>
      <c r="N691" s="170"/>
      <c r="O691" s="170"/>
      <c r="P691" s="170"/>
      <c r="Q691" s="170"/>
      <c r="R691" s="170"/>
      <c r="S691" s="170"/>
      <c r="T691" s="171"/>
      <c r="U691" s="171"/>
      <c r="V691" s="171"/>
    </row>
    <row r="692" spans="1:22" x14ac:dyDescent="0.2">
      <c r="A692" s="170"/>
      <c r="B692" s="170"/>
      <c r="C692" s="170"/>
      <c r="E692" s="170"/>
      <c r="F692" s="170"/>
      <c r="G692" s="170"/>
      <c r="H692" s="170"/>
      <c r="I692" s="170"/>
      <c r="J692" s="170"/>
      <c r="K692" s="170"/>
      <c r="L692" s="170"/>
      <c r="M692" s="170"/>
      <c r="N692" s="170"/>
      <c r="O692" s="170"/>
      <c r="P692" s="170"/>
      <c r="Q692" s="170"/>
      <c r="R692" s="170"/>
      <c r="S692" s="170"/>
      <c r="T692" s="171"/>
      <c r="U692" s="171"/>
      <c r="V692" s="171"/>
    </row>
    <row r="693" spans="1:22" x14ac:dyDescent="0.2">
      <c r="A693" s="170"/>
      <c r="B693" s="170"/>
      <c r="C693" s="170"/>
      <c r="E693" s="170"/>
      <c r="F693" s="170"/>
      <c r="G693" s="170"/>
      <c r="H693" s="170"/>
      <c r="I693" s="170"/>
      <c r="J693" s="170"/>
      <c r="K693" s="170"/>
      <c r="L693" s="170"/>
      <c r="M693" s="170"/>
      <c r="N693" s="170"/>
      <c r="O693" s="170"/>
      <c r="P693" s="170"/>
      <c r="Q693" s="170"/>
      <c r="R693" s="170"/>
      <c r="S693" s="170"/>
      <c r="T693" s="171"/>
      <c r="U693" s="171"/>
      <c r="V693" s="171"/>
    </row>
    <row r="694" spans="1:22" x14ac:dyDescent="0.2">
      <c r="A694" s="170"/>
      <c r="B694" s="170"/>
      <c r="C694" s="170"/>
      <c r="E694" s="170"/>
      <c r="F694" s="170"/>
      <c r="G694" s="170"/>
      <c r="H694" s="170"/>
      <c r="I694" s="170"/>
      <c r="J694" s="170"/>
      <c r="K694" s="170"/>
      <c r="L694" s="170"/>
      <c r="M694" s="170"/>
      <c r="N694" s="170"/>
      <c r="O694" s="170"/>
      <c r="P694" s="170"/>
      <c r="Q694" s="170"/>
      <c r="R694" s="170"/>
      <c r="S694" s="170"/>
      <c r="T694" s="171"/>
      <c r="U694" s="171"/>
      <c r="V694" s="171"/>
    </row>
    <row r="695" spans="1:22" x14ac:dyDescent="0.2">
      <c r="A695" s="170"/>
      <c r="B695" s="170"/>
      <c r="C695" s="170"/>
      <c r="E695" s="170"/>
      <c r="F695" s="170"/>
      <c r="G695" s="170"/>
      <c r="H695" s="170"/>
      <c r="I695" s="170"/>
      <c r="J695" s="170"/>
      <c r="K695" s="170"/>
      <c r="L695" s="170"/>
      <c r="M695" s="170"/>
      <c r="N695" s="170"/>
      <c r="O695" s="170"/>
      <c r="P695" s="170"/>
      <c r="Q695" s="170"/>
      <c r="R695" s="170"/>
      <c r="S695" s="170"/>
      <c r="T695" s="171"/>
      <c r="U695" s="171"/>
      <c r="V695" s="171"/>
    </row>
    <row r="696" spans="1:22" x14ac:dyDescent="0.2">
      <c r="A696" s="170"/>
      <c r="B696" s="170"/>
      <c r="C696" s="170"/>
      <c r="E696" s="170"/>
      <c r="F696" s="170"/>
      <c r="G696" s="170"/>
      <c r="H696" s="170"/>
      <c r="I696" s="170"/>
      <c r="J696" s="170"/>
      <c r="K696" s="170"/>
      <c r="L696" s="170"/>
      <c r="M696" s="170"/>
      <c r="N696" s="170"/>
      <c r="O696" s="170"/>
      <c r="P696" s="170"/>
      <c r="Q696" s="170"/>
      <c r="R696" s="170"/>
      <c r="S696" s="170"/>
      <c r="T696" s="171"/>
      <c r="U696" s="171"/>
      <c r="V696" s="171"/>
    </row>
    <row r="697" spans="1:22" x14ac:dyDescent="0.2">
      <c r="A697" s="170"/>
      <c r="B697" s="170"/>
      <c r="C697" s="170"/>
      <c r="E697" s="170"/>
      <c r="F697" s="170"/>
      <c r="G697" s="170"/>
      <c r="H697" s="170"/>
      <c r="I697" s="170"/>
      <c r="J697" s="170"/>
      <c r="K697" s="170"/>
      <c r="L697" s="170"/>
      <c r="M697" s="170"/>
      <c r="N697" s="170"/>
      <c r="O697" s="170"/>
      <c r="P697" s="170"/>
      <c r="Q697" s="170"/>
      <c r="R697" s="170"/>
      <c r="S697" s="170"/>
      <c r="T697" s="171"/>
      <c r="U697" s="171"/>
      <c r="V697" s="171"/>
    </row>
    <row r="698" spans="1:22" x14ac:dyDescent="0.2">
      <c r="A698" s="170"/>
      <c r="B698" s="170"/>
      <c r="C698" s="170"/>
      <c r="E698" s="170"/>
      <c r="F698" s="170"/>
      <c r="G698" s="170"/>
      <c r="H698" s="170"/>
      <c r="I698" s="170"/>
      <c r="J698" s="170"/>
      <c r="K698" s="170"/>
      <c r="L698" s="170"/>
      <c r="M698" s="170"/>
      <c r="N698" s="170"/>
      <c r="O698" s="170"/>
      <c r="P698" s="170"/>
      <c r="Q698" s="170"/>
      <c r="R698" s="170"/>
      <c r="S698" s="170"/>
      <c r="T698" s="171"/>
      <c r="U698" s="171"/>
      <c r="V698" s="171"/>
    </row>
    <row r="699" spans="1:22" x14ac:dyDescent="0.2">
      <c r="A699" s="170"/>
      <c r="B699" s="170"/>
      <c r="C699" s="170"/>
      <c r="E699" s="170"/>
      <c r="F699" s="170"/>
      <c r="G699" s="170"/>
      <c r="H699" s="170"/>
      <c r="I699" s="170"/>
      <c r="J699" s="170"/>
      <c r="K699" s="170"/>
      <c r="L699" s="170"/>
      <c r="M699" s="170"/>
      <c r="N699" s="170"/>
      <c r="O699" s="170"/>
      <c r="P699" s="170"/>
      <c r="Q699" s="170"/>
      <c r="R699" s="170"/>
      <c r="S699" s="170"/>
      <c r="T699" s="171"/>
      <c r="U699" s="171"/>
      <c r="V699" s="171"/>
    </row>
    <row r="700" spans="1:22" x14ac:dyDescent="0.2">
      <c r="A700" s="170"/>
      <c r="B700" s="170"/>
      <c r="C700" s="170"/>
      <c r="E700" s="170"/>
      <c r="F700" s="170"/>
      <c r="G700" s="170"/>
      <c r="H700" s="170"/>
      <c r="I700" s="170"/>
      <c r="J700" s="170"/>
      <c r="K700" s="170"/>
      <c r="L700" s="170"/>
      <c r="M700" s="170"/>
      <c r="N700" s="170"/>
      <c r="O700" s="170"/>
      <c r="P700" s="170"/>
      <c r="Q700" s="170"/>
      <c r="R700" s="170"/>
      <c r="S700" s="170"/>
      <c r="T700" s="171"/>
      <c r="U700" s="171"/>
      <c r="V700" s="171"/>
    </row>
    <row r="701" spans="1:22" x14ac:dyDescent="0.2">
      <c r="A701" s="170"/>
      <c r="B701" s="170"/>
      <c r="C701" s="170"/>
      <c r="E701" s="170"/>
      <c r="F701" s="170"/>
      <c r="G701" s="170"/>
      <c r="H701" s="170"/>
      <c r="I701" s="170"/>
      <c r="J701" s="170"/>
      <c r="K701" s="170"/>
      <c r="L701" s="170"/>
      <c r="M701" s="170"/>
      <c r="N701" s="170"/>
      <c r="O701" s="170"/>
      <c r="P701" s="170"/>
      <c r="Q701" s="170"/>
      <c r="R701" s="170"/>
      <c r="S701" s="170"/>
      <c r="T701" s="171"/>
      <c r="U701" s="171"/>
      <c r="V701" s="171"/>
    </row>
    <row r="702" spans="1:22" x14ac:dyDescent="0.2">
      <c r="A702" s="170"/>
      <c r="B702" s="170"/>
      <c r="C702" s="170"/>
      <c r="E702" s="170"/>
      <c r="F702" s="170"/>
      <c r="G702" s="170"/>
      <c r="H702" s="170"/>
      <c r="I702" s="170"/>
      <c r="J702" s="170"/>
      <c r="K702" s="170"/>
      <c r="L702" s="170"/>
      <c r="M702" s="170"/>
      <c r="N702" s="170"/>
      <c r="O702" s="170"/>
      <c r="P702" s="170"/>
      <c r="Q702" s="170"/>
      <c r="R702" s="170"/>
      <c r="S702" s="170"/>
      <c r="T702" s="171"/>
      <c r="U702" s="171"/>
      <c r="V702" s="171"/>
    </row>
    <row r="703" spans="1:22" x14ac:dyDescent="0.2">
      <c r="A703" s="170"/>
      <c r="B703" s="170"/>
      <c r="C703" s="170"/>
      <c r="E703" s="170"/>
      <c r="F703" s="170"/>
      <c r="G703" s="170"/>
      <c r="H703" s="170"/>
      <c r="I703" s="170"/>
      <c r="J703" s="170"/>
      <c r="K703" s="170"/>
      <c r="L703" s="170"/>
      <c r="M703" s="170"/>
      <c r="N703" s="170"/>
      <c r="O703" s="170"/>
      <c r="P703" s="170"/>
      <c r="Q703" s="170"/>
      <c r="R703" s="170"/>
      <c r="S703" s="170"/>
      <c r="T703" s="171"/>
      <c r="U703" s="171"/>
      <c r="V703" s="171"/>
    </row>
    <row r="704" spans="1:22" x14ac:dyDescent="0.2">
      <c r="A704" s="170"/>
      <c r="B704" s="170"/>
      <c r="C704" s="170"/>
      <c r="E704" s="170"/>
      <c r="F704" s="170"/>
      <c r="G704" s="170"/>
      <c r="H704" s="170"/>
      <c r="I704" s="170"/>
      <c r="J704" s="170"/>
      <c r="K704" s="170"/>
      <c r="L704" s="170"/>
      <c r="M704" s="170"/>
      <c r="N704" s="170"/>
      <c r="O704" s="170"/>
      <c r="P704" s="170"/>
      <c r="Q704" s="170"/>
      <c r="R704" s="170"/>
      <c r="S704" s="170"/>
      <c r="T704" s="171"/>
      <c r="U704" s="171"/>
      <c r="V704" s="171"/>
    </row>
    <row r="705" spans="1:22" x14ac:dyDescent="0.2">
      <c r="A705" s="170"/>
      <c r="B705" s="170"/>
      <c r="C705" s="170"/>
      <c r="E705" s="170"/>
      <c r="F705" s="170"/>
      <c r="G705" s="170"/>
      <c r="H705" s="170"/>
      <c r="I705" s="170"/>
      <c r="J705" s="170"/>
      <c r="K705" s="170"/>
      <c r="L705" s="170"/>
      <c r="M705" s="170"/>
      <c r="N705" s="170"/>
      <c r="O705" s="170"/>
      <c r="P705" s="170"/>
      <c r="Q705" s="170"/>
      <c r="R705" s="170"/>
      <c r="S705" s="170"/>
      <c r="T705" s="171"/>
      <c r="U705" s="171"/>
      <c r="V705" s="171"/>
    </row>
    <row r="706" spans="1:22" x14ac:dyDescent="0.2">
      <c r="A706" s="170"/>
      <c r="B706" s="170"/>
      <c r="C706" s="170"/>
      <c r="E706" s="170"/>
      <c r="F706" s="170"/>
      <c r="G706" s="170"/>
      <c r="H706" s="170"/>
      <c r="I706" s="170"/>
      <c r="J706" s="170"/>
      <c r="K706" s="170"/>
      <c r="L706" s="170"/>
      <c r="M706" s="170"/>
      <c r="N706" s="170"/>
      <c r="O706" s="170"/>
      <c r="P706" s="170"/>
      <c r="Q706" s="170"/>
      <c r="R706" s="170"/>
      <c r="S706" s="170"/>
      <c r="T706" s="171"/>
      <c r="U706" s="171"/>
      <c r="V706" s="171"/>
    </row>
    <row r="707" spans="1:22" x14ac:dyDescent="0.2">
      <c r="A707" s="170"/>
      <c r="B707" s="170"/>
      <c r="C707" s="170"/>
      <c r="E707" s="170"/>
      <c r="F707" s="170"/>
      <c r="G707" s="170"/>
      <c r="H707" s="170"/>
      <c r="I707" s="170"/>
      <c r="J707" s="170"/>
      <c r="K707" s="170"/>
      <c r="L707" s="170"/>
      <c r="M707" s="170"/>
      <c r="N707" s="170"/>
      <c r="O707" s="170"/>
      <c r="P707" s="170"/>
      <c r="Q707" s="170"/>
      <c r="R707" s="170"/>
      <c r="S707" s="170"/>
      <c r="T707" s="171"/>
      <c r="U707" s="171"/>
      <c r="V707" s="171"/>
    </row>
    <row r="708" spans="1:22" x14ac:dyDescent="0.2">
      <c r="A708" s="170"/>
      <c r="B708" s="170"/>
      <c r="C708" s="170"/>
      <c r="E708" s="170"/>
      <c r="F708" s="170"/>
      <c r="G708" s="170"/>
      <c r="H708" s="170"/>
      <c r="I708" s="170"/>
      <c r="J708" s="170"/>
      <c r="K708" s="170"/>
      <c r="L708" s="170"/>
      <c r="M708" s="170"/>
      <c r="N708" s="170"/>
      <c r="O708" s="170"/>
      <c r="P708" s="170"/>
      <c r="Q708" s="170"/>
      <c r="R708" s="170"/>
      <c r="S708" s="170"/>
      <c r="T708" s="171"/>
      <c r="U708" s="171"/>
      <c r="V708" s="171"/>
    </row>
    <row r="709" spans="1:22" x14ac:dyDescent="0.2">
      <c r="A709" s="170"/>
      <c r="B709" s="170"/>
      <c r="C709" s="170"/>
      <c r="E709" s="170"/>
      <c r="F709" s="170"/>
      <c r="G709" s="170"/>
      <c r="H709" s="170"/>
      <c r="I709" s="170"/>
      <c r="J709" s="170"/>
      <c r="K709" s="170"/>
      <c r="L709" s="170"/>
      <c r="M709" s="170"/>
      <c r="N709" s="170"/>
      <c r="O709" s="170"/>
      <c r="P709" s="170"/>
      <c r="Q709" s="170"/>
      <c r="R709" s="170"/>
      <c r="S709" s="170"/>
      <c r="T709" s="171"/>
      <c r="U709" s="171"/>
      <c r="V709" s="171"/>
    </row>
    <row r="710" spans="1:22" x14ac:dyDescent="0.2">
      <c r="A710" s="170"/>
      <c r="B710" s="170"/>
      <c r="C710" s="170"/>
      <c r="E710" s="170"/>
      <c r="F710" s="170"/>
      <c r="G710" s="170"/>
      <c r="H710" s="170"/>
      <c r="I710" s="170"/>
      <c r="J710" s="170"/>
      <c r="K710" s="170"/>
      <c r="L710" s="170"/>
      <c r="M710" s="170"/>
      <c r="N710" s="170"/>
      <c r="O710" s="170"/>
      <c r="P710" s="170"/>
      <c r="Q710" s="170"/>
      <c r="R710" s="170"/>
      <c r="S710" s="170"/>
      <c r="T710" s="171"/>
      <c r="U710" s="171"/>
      <c r="V710" s="171"/>
    </row>
    <row r="711" spans="1:22" x14ac:dyDescent="0.2">
      <c r="A711" s="170"/>
      <c r="B711" s="170"/>
      <c r="C711" s="170"/>
      <c r="E711" s="170"/>
      <c r="F711" s="170"/>
      <c r="G711" s="170"/>
      <c r="H711" s="170"/>
      <c r="I711" s="170"/>
      <c r="J711" s="170"/>
      <c r="K711" s="170"/>
      <c r="L711" s="170"/>
      <c r="M711" s="170"/>
      <c r="N711" s="170"/>
      <c r="O711" s="170"/>
      <c r="P711" s="170"/>
      <c r="Q711" s="170"/>
      <c r="R711" s="170"/>
      <c r="S711" s="170"/>
      <c r="T711" s="171"/>
      <c r="U711" s="171"/>
      <c r="V711" s="171"/>
    </row>
    <row r="712" spans="1:22" x14ac:dyDescent="0.2">
      <c r="A712" s="170"/>
      <c r="B712" s="170"/>
      <c r="C712" s="170"/>
      <c r="E712" s="170"/>
      <c r="F712" s="170"/>
      <c r="G712" s="170"/>
      <c r="H712" s="170"/>
      <c r="I712" s="170"/>
      <c r="J712" s="170"/>
      <c r="K712" s="170"/>
      <c r="L712" s="170"/>
      <c r="M712" s="170"/>
      <c r="N712" s="170"/>
      <c r="O712" s="170"/>
      <c r="P712" s="170"/>
      <c r="Q712" s="170"/>
      <c r="R712" s="170"/>
      <c r="S712" s="170"/>
      <c r="T712" s="171"/>
      <c r="U712" s="171"/>
      <c r="V712" s="171"/>
    </row>
    <row r="713" spans="1:22" x14ac:dyDescent="0.2">
      <c r="A713" s="170"/>
      <c r="B713" s="170"/>
      <c r="C713" s="170"/>
      <c r="E713" s="170"/>
      <c r="F713" s="170"/>
      <c r="G713" s="170"/>
      <c r="H713" s="170"/>
      <c r="I713" s="170"/>
      <c r="J713" s="170"/>
      <c r="K713" s="170"/>
      <c r="L713" s="170"/>
      <c r="M713" s="170"/>
      <c r="N713" s="170"/>
      <c r="O713" s="170"/>
      <c r="P713" s="170"/>
      <c r="Q713" s="170"/>
      <c r="R713" s="170"/>
      <c r="S713" s="170"/>
      <c r="T713" s="171"/>
      <c r="U713" s="171"/>
      <c r="V713" s="171"/>
    </row>
    <row r="714" spans="1:22" x14ac:dyDescent="0.2">
      <c r="A714" s="170"/>
      <c r="B714" s="170"/>
      <c r="C714" s="170"/>
      <c r="E714" s="170"/>
      <c r="F714" s="170"/>
      <c r="G714" s="170"/>
      <c r="H714" s="170"/>
      <c r="I714" s="170"/>
      <c r="J714" s="170"/>
      <c r="K714" s="170"/>
      <c r="L714" s="170"/>
      <c r="M714" s="170"/>
      <c r="N714" s="170"/>
      <c r="O714" s="170"/>
      <c r="P714" s="170"/>
      <c r="Q714" s="170"/>
      <c r="R714" s="170"/>
      <c r="S714" s="170"/>
      <c r="T714" s="171"/>
      <c r="U714" s="171"/>
      <c r="V714" s="171"/>
    </row>
    <row r="715" spans="1:22" x14ac:dyDescent="0.2">
      <c r="A715" s="170"/>
      <c r="B715" s="170"/>
      <c r="C715" s="170"/>
      <c r="E715" s="170"/>
      <c r="F715" s="170"/>
      <c r="G715" s="170"/>
      <c r="H715" s="170"/>
      <c r="I715" s="170"/>
      <c r="J715" s="170"/>
      <c r="K715" s="170"/>
      <c r="L715" s="170"/>
      <c r="M715" s="170"/>
      <c r="N715" s="170"/>
      <c r="O715" s="170"/>
      <c r="P715" s="170"/>
      <c r="Q715" s="170"/>
      <c r="R715" s="170"/>
      <c r="S715" s="170"/>
      <c r="T715" s="171"/>
      <c r="U715" s="171"/>
      <c r="V715" s="171"/>
    </row>
    <row r="716" spans="1:22" x14ac:dyDescent="0.2">
      <c r="A716" s="170"/>
      <c r="B716" s="170"/>
      <c r="C716" s="170"/>
      <c r="E716" s="170"/>
      <c r="F716" s="170"/>
      <c r="G716" s="170"/>
      <c r="H716" s="170"/>
      <c r="I716" s="170"/>
      <c r="J716" s="170"/>
      <c r="K716" s="170"/>
      <c r="L716" s="170"/>
      <c r="M716" s="170"/>
      <c r="N716" s="170"/>
      <c r="O716" s="170"/>
      <c r="P716" s="170"/>
      <c r="Q716" s="170"/>
      <c r="R716" s="170"/>
      <c r="S716" s="170"/>
      <c r="T716" s="171"/>
      <c r="U716" s="171"/>
      <c r="V716" s="171"/>
    </row>
    <row r="717" spans="1:22" x14ac:dyDescent="0.2">
      <c r="A717" s="170"/>
      <c r="B717" s="170"/>
      <c r="C717" s="170"/>
      <c r="E717" s="170"/>
      <c r="F717" s="170"/>
      <c r="G717" s="170"/>
      <c r="H717" s="170"/>
      <c r="I717" s="170"/>
      <c r="J717" s="170"/>
      <c r="K717" s="170"/>
      <c r="L717" s="170"/>
      <c r="M717" s="170"/>
      <c r="N717" s="170"/>
      <c r="O717" s="170"/>
      <c r="P717" s="170"/>
      <c r="Q717" s="170"/>
      <c r="R717" s="170"/>
      <c r="S717" s="170"/>
      <c r="T717" s="171"/>
      <c r="U717" s="171"/>
      <c r="V717" s="171"/>
    </row>
    <row r="718" spans="1:22" x14ac:dyDescent="0.2">
      <c r="A718" s="170"/>
      <c r="B718" s="170"/>
      <c r="C718" s="170"/>
      <c r="E718" s="170"/>
      <c r="F718" s="170"/>
      <c r="G718" s="170"/>
      <c r="H718" s="170"/>
      <c r="I718" s="170"/>
      <c r="J718" s="170"/>
      <c r="K718" s="170"/>
      <c r="L718" s="170"/>
      <c r="M718" s="170"/>
      <c r="N718" s="170"/>
      <c r="O718" s="170"/>
      <c r="P718" s="170"/>
      <c r="Q718" s="170"/>
      <c r="R718" s="170"/>
      <c r="S718" s="170"/>
      <c r="T718" s="171"/>
      <c r="U718" s="171"/>
      <c r="V718" s="171"/>
    </row>
    <row r="719" spans="1:22" x14ac:dyDescent="0.2">
      <c r="A719" s="170"/>
      <c r="B719" s="170"/>
      <c r="C719" s="170"/>
      <c r="E719" s="170"/>
      <c r="F719" s="170"/>
      <c r="G719" s="170"/>
      <c r="H719" s="170"/>
      <c r="I719" s="170"/>
      <c r="J719" s="170"/>
      <c r="K719" s="170"/>
      <c r="L719" s="170"/>
      <c r="M719" s="170"/>
      <c r="N719" s="170"/>
      <c r="O719" s="170"/>
      <c r="P719" s="170"/>
      <c r="Q719" s="170"/>
      <c r="R719" s="170"/>
      <c r="S719" s="170"/>
      <c r="T719" s="171"/>
      <c r="U719" s="171"/>
      <c r="V719" s="171"/>
    </row>
    <row r="720" spans="1:22" x14ac:dyDescent="0.2">
      <c r="A720" s="170"/>
      <c r="B720" s="170"/>
      <c r="C720" s="170"/>
      <c r="E720" s="170"/>
      <c r="F720" s="170"/>
      <c r="G720" s="170"/>
      <c r="H720" s="170"/>
      <c r="I720" s="170"/>
      <c r="J720" s="170"/>
      <c r="K720" s="170"/>
      <c r="L720" s="170"/>
      <c r="M720" s="170"/>
      <c r="N720" s="170"/>
      <c r="O720" s="170"/>
      <c r="P720" s="170"/>
      <c r="Q720" s="170"/>
      <c r="R720" s="170"/>
      <c r="S720" s="170"/>
      <c r="T720" s="171"/>
      <c r="U720" s="171"/>
      <c r="V720" s="171"/>
    </row>
    <row r="721" spans="1:22" x14ac:dyDescent="0.2">
      <c r="A721" s="170"/>
      <c r="B721" s="170"/>
      <c r="C721" s="170"/>
      <c r="E721" s="170"/>
      <c r="F721" s="170"/>
      <c r="G721" s="170"/>
      <c r="H721" s="170"/>
      <c r="I721" s="170"/>
      <c r="J721" s="170"/>
      <c r="K721" s="170"/>
      <c r="L721" s="170"/>
      <c r="M721" s="170"/>
      <c r="N721" s="170"/>
      <c r="O721" s="170"/>
      <c r="P721" s="170"/>
      <c r="Q721" s="170"/>
      <c r="R721" s="170"/>
      <c r="S721" s="170"/>
      <c r="T721" s="171"/>
      <c r="U721" s="171"/>
      <c r="V721" s="171"/>
    </row>
    <row r="722" spans="1:22" x14ac:dyDescent="0.2">
      <c r="A722" s="170"/>
      <c r="B722" s="170"/>
      <c r="C722" s="170"/>
      <c r="E722" s="170"/>
      <c r="F722" s="170"/>
      <c r="G722" s="170"/>
      <c r="H722" s="170"/>
      <c r="I722" s="170"/>
      <c r="J722" s="170"/>
      <c r="K722" s="170"/>
      <c r="L722" s="170"/>
      <c r="M722" s="170"/>
      <c r="N722" s="170"/>
      <c r="O722" s="170"/>
      <c r="P722" s="170"/>
      <c r="Q722" s="170"/>
      <c r="R722" s="170"/>
      <c r="S722" s="170"/>
      <c r="T722" s="171"/>
      <c r="U722" s="171"/>
      <c r="V722" s="171"/>
    </row>
    <row r="723" spans="1:22" x14ac:dyDescent="0.2">
      <c r="A723" s="170"/>
      <c r="B723" s="170"/>
      <c r="C723" s="170"/>
      <c r="E723" s="170"/>
      <c r="F723" s="170"/>
      <c r="G723" s="170"/>
      <c r="H723" s="170"/>
      <c r="I723" s="170"/>
      <c r="J723" s="170"/>
      <c r="K723" s="170"/>
      <c r="L723" s="170"/>
      <c r="M723" s="170"/>
      <c r="N723" s="170"/>
      <c r="O723" s="170"/>
      <c r="P723" s="170"/>
      <c r="Q723" s="170"/>
      <c r="R723" s="170"/>
      <c r="S723" s="170"/>
      <c r="T723" s="171"/>
      <c r="U723" s="171"/>
      <c r="V723" s="171"/>
    </row>
    <row r="724" spans="1:22" x14ac:dyDescent="0.2">
      <c r="A724" s="170"/>
      <c r="B724" s="170"/>
      <c r="C724" s="170"/>
      <c r="E724" s="170"/>
      <c r="F724" s="170"/>
      <c r="G724" s="170"/>
      <c r="H724" s="170"/>
      <c r="I724" s="170"/>
      <c r="J724" s="170"/>
      <c r="K724" s="170"/>
      <c r="L724" s="170"/>
      <c r="M724" s="170"/>
      <c r="N724" s="170"/>
      <c r="O724" s="170"/>
      <c r="P724" s="170"/>
      <c r="Q724" s="170"/>
      <c r="R724" s="170"/>
      <c r="S724" s="170"/>
      <c r="T724" s="171"/>
      <c r="U724" s="171"/>
      <c r="V724" s="171"/>
    </row>
    <row r="725" spans="1:22" x14ac:dyDescent="0.2">
      <c r="A725" s="170"/>
      <c r="B725" s="170"/>
      <c r="C725" s="170"/>
      <c r="E725" s="170"/>
      <c r="F725" s="170"/>
      <c r="G725" s="170"/>
      <c r="H725" s="170"/>
      <c r="I725" s="170"/>
      <c r="J725" s="170"/>
      <c r="K725" s="170"/>
      <c r="L725" s="170"/>
      <c r="M725" s="170"/>
      <c r="N725" s="170"/>
      <c r="O725" s="170"/>
      <c r="P725" s="170"/>
      <c r="Q725" s="170"/>
      <c r="R725" s="170"/>
      <c r="S725" s="170"/>
      <c r="T725" s="171"/>
      <c r="U725" s="171"/>
      <c r="V725" s="171"/>
    </row>
    <row r="726" spans="1:22" x14ac:dyDescent="0.2">
      <c r="A726" s="170"/>
      <c r="B726" s="170"/>
      <c r="C726" s="170"/>
      <c r="E726" s="170"/>
      <c r="F726" s="170"/>
      <c r="G726" s="170"/>
      <c r="H726" s="170"/>
      <c r="I726" s="170"/>
      <c r="J726" s="170"/>
      <c r="K726" s="170"/>
      <c r="L726" s="170"/>
      <c r="M726" s="170"/>
      <c r="N726" s="170"/>
      <c r="O726" s="170"/>
      <c r="P726" s="170"/>
      <c r="Q726" s="170"/>
      <c r="R726" s="170"/>
      <c r="S726" s="170"/>
      <c r="T726" s="171"/>
      <c r="U726" s="171"/>
      <c r="V726" s="171"/>
    </row>
    <row r="727" spans="1:22" x14ac:dyDescent="0.2">
      <c r="A727" s="170"/>
      <c r="B727" s="170"/>
      <c r="C727" s="170"/>
      <c r="E727" s="170"/>
      <c r="F727" s="170"/>
      <c r="G727" s="170"/>
      <c r="H727" s="170"/>
      <c r="I727" s="170"/>
      <c r="J727" s="170"/>
      <c r="K727" s="170"/>
      <c r="L727" s="170"/>
      <c r="M727" s="170"/>
      <c r="N727" s="170"/>
      <c r="O727" s="170"/>
      <c r="P727" s="170"/>
      <c r="Q727" s="170"/>
      <c r="R727" s="170"/>
      <c r="S727" s="170"/>
      <c r="T727" s="171"/>
      <c r="U727" s="171"/>
      <c r="V727" s="171"/>
    </row>
    <row r="728" spans="1:22" x14ac:dyDescent="0.2">
      <c r="A728" s="170"/>
      <c r="B728" s="170"/>
      <c r="C728" s="170"/>
      <c r="E728" s="170"/>
      <c r="F728" s="170"/>
      <c r="G728" s="170"/>
      <c r="H728" s="170"/>
      <c r="I728" s="170"/>
      <c r="J728" s="170"/>
      <c r="K728" s="170"/>
      <c r="L728" s="170"/>
      <c r="M728" s="170"/>
      <c r="N728" s="170"/>
      <c r="O728" s="170"/>
      <c r="P728" s="170"/>
      <c r="Q728" s="170"/>
      <c r="R728" s="170"/>
      <c r="S728" s="170"/>
      <c r="T728" s="171"/>
      <c r="U728" s="171"/>
      <c r="V728" s="171"/>
    </row>
    <row r="729" spans="1:22" x14ac:dyDescent="0.2">
      <c r="A729" s="170"/>
      <c r="B729" s="170"/>
      <c r="C729" s="170"/>
      <c r="E729" s="170"/>
      <c r="F729" s="170"/>
      <c r="G729" s="170"/>
      <c r="H729" s="170"/>
      <c r="I729" s="170"/>
      <c r="J729" s="170"/>
      <c r="K729" s="170"/>
      <c r="L729" s="170"/>
      <c r="M729" s="170"/>
      <c r="N729" s="170"/>
      <c r="O729" s="170"/>
      <c r="P729" s="170"/>
      <c r="Q729" s="170"/>
      <c r="R729" s="170"/>
      <c r="S729" s="170"/>
      <c r="T729" s="171"/>
      <c r="U729" s="171"/>
      <c r="V729" s="171"/>
    </row>
    <row r="730" spans="1:22" x14ac:dyDescent="0.2">
      <c r="A730" s="170"/>
      <c r="B730" s="170"/>
      <c r="C730" s="170"/>
      <c r="E730" s="170"/>
      <c r="F730" s="170"/>
      <c r="G730" s="170"/>
      <c r="H730" s="170"/>
      <c r="I730" s="170"/>
      <c r="J730" s="170"/>
      <c r="K730" s="170"/>
      <c r="L730" s="170"/>
      <c r="M730" s="170"/>
      <c r="N730" s="170"/>
      <c r="O730" s="170"/>
      <c r="P730" s="170"/>
      <c r="Q730" s="170"/>
      <c r="R730" s="170"/>
      <c r="S730" s="170"/>
      <c r="T730" s="171"/>
      <c r="U730" s="171"/>
      <c r="V730" s="171"/>
    </row>
    <row r="731" spans="1:22" x14ac:dyDescent="0.2">
      <c r="A731" s="170"/>
      <c r="B731" s="170"/>
      <c r="C731" s="170"/>
      <c r="E731" s="170"/>
      <c r="F731" s="170"/>
      <c r="G731" s="170"/>
      <c r="H731" s="170"/>
      <c r="I731" s="170"/>
      <c r="J731" s="170"/>
      <c r="K731" s="170"/>
      <c r="L731" s="170"/>
      <c r="M731" s="170"/>
      <c r="N731" s="170"/>
      <c r="O731" s="170"/>
      <c r="P731" s="170"/>
      <c r="Q731" s="170"/>
      <c r="R731" s="170"/>
      <c r="S731" s="170"/>
      <c r="T731" s="171"/>
      <c r="U731" s="171"/>
      <c r="V731" s="171"/>
    </row>
    <row r="732" spans="1:22" x14ac:dyDescent="0.2">
      <c r="A732" s="170"/>
      <c r="B732" s="170"/>
      <c r="C732" s="170"/>
      <c r="E732" s="170"/>
      <c r="F732" s="170"/>
      <c r="G732" s="170"/>
      <c r="H732" s="170"/>
      <c r="I732" s="170"/>
      <c r="J732" s="170"/>
      <c r="K732" s="170"/>
      <c r="L732" s="170"/>
      <c r="M732" s="170"/>
      <c r="N732" s="170"/>
      <c r="O732" s="170"/>
      <c r="P732" s="170"/>
      <c r="Q732" s="170"/>
      <c r="R732" s="170"/>
      <c r="S732" s="170"/>
      <c r="T732" s="171"/>
      <c r="U732" s="171"/>
      <c r="V732" s="171"/>
    </row>
    <row r="733" spans="1:22" x14ac:dyDescent="0.2">
      <c r="A733" s="170"/>
      <c r="B733" s="170"/>
      <c r="C733" s="170"/>
      <c r="E733" s="170"/>
      <c r="F733" s="170"/>
      <c r="G733" s="170"/>
      <c r="H733" s="170"/>
      <c r="I733" s="170"/>
      <c r="J733" s="170"/>
      <c r="K733" s="170"/>
      <c r="L733" s="170"/>
      <c r="M733" s="170"/>
      <c r="N733" s="170"/>
      <c r="O733" s="170"/>
      <c r="P733" s="170"/>
      <c r="Q733" s="170"/>
      <c r="R733" s="170"/>
      <c r="S733" s="170"/>
      <c r="T733" s="171"/>
      <c r="U733" s="171"/>
      <c r="V733" s="171"/>
    </row>
    <row r="734" spans="1:22" x14ac:dyDescent="0.2">
      <c r="A734" s="170"/>
      <c r="B734" s="170"/>
      <c r="C734" s="170"/>
      <c r="E734" s="170"/>
      <c r="F734" s="170"/>
      <c r="G734" s="170"/>
      <c r="H734" s="170"/>
      <c r="I734" s="170"/>
      <c r="J734" s="170"/>
      <c r="K734" s="170"/>
      <c r="L734" s="170"/>
      <c r="M734" s="170"/>
      <c r="N734" s="170"/>
      <c r="O734" s="170"/>
      <c r="P734" s="170"/>
      <c r="Q734" s="170"/>
      <c r="R734" s="170"/>
      <c r="S734" s="170"/>
      <c r="T734" s="171"/>
      <c r="U734" s="171"/>
      <c r="V734" s="171"/>
    </row>
    <row r="735" spans="1:22" x14ac:dyDescent="0.2">
      <c r="A735" s="170"/>
      <c r="B735" s="170"/>
      <c r="C735" s="170"/>
      <c r="E735" s="170"/>
      <c r="F735" s="170"/>
      <c r="G735" s="170"/>
      <c r="H735" s="170"/>
      <c r="I735" s="170"/>
      <c r="J735" s="170"/>
      <c r="K735" s="170"/>
      <c r="L735" s="170"/>
      <c r="M735" s="170"/>
      <c r="N735" s="170"/>
      <c r="O735" s="170"/>
      <c r="P735" s="170"/>
      <c r="Q735" s="170"/>
      <c r="R735" s="170"/>
      <c r="S735" s="170"/>
      <c r="T735" s="171"/>
      <c r="U735" s="171"/>
      <c r="V735" s="171"/>
    </row>
    <row r="736" spans="1:22" x14ac:dyDescent="0.2">
      <c r="A736" s="170"/>
      <c r="B736" s="170"/>
      <c r="C736" s="170"/>
      <c r="E736" s="170"/>
      <c r="F736" s="170"/>
      <c r="G736" s="170"/>
      <c r="H736" s="170"/>
      <c r="I736" s="170"/>
      <c r="J736" s="170"/>
      <c r="K736" s="170"/>
      <c r="L736" s="170"/>
      <c r="M736" s="170"/>
      <c r="N736" s="170"/>
      <c r="O736" s="170"/>
      <c r="P736" s="170"/>
      <c r="Q736" s="170"/>
      <c r="R736" s="170"/>
      <c r="S736" s="170"/>
      <c r="T736" s="171"/>
      <c r="U736" s="171"/>
      <c r="V736" s="171"/>
    </row>
    <row r="737" spans="1:22" x14ac:dyDescent="0.2">
      <c r="A737" s="170"/>
      <c r="B737" s="170"/>
      <c r="C737" s="170"/>
      <c r="E737" s="170"/>
      <c r="F737" s="170"/>
      <c r="G737" s="170"/>
      <c r="H737" s="170"/>
      <c r="I737" s="170"/>
      <c r="J737" s="170"/>
      <c r="K737" s="170"/>
      <c r="L737" s="170"/>
      <c r="M737" s="170"/>
      <c r="N737" s="170"/>
      <c r="O737" s="170"/>
      <c r="P737" s="170"/>
      <c r="Q737" s="170"/>
      <c r="R737" s="170"/>
      <c r="S737" s="170"/>
      <c r="T737" s="171"/>
      <c r="U737" s="171"/>
      <c r="V737" s="171"/>
    </row>
    <row r="738" spans="1:22" x14ac:dyDescent="0.2">
      <c r="A738" s="170"/>
      <c r="B738" s="170"/>
      <c r="C738" s="170"/>
      <c r="E738" s="170"/>
      <c r="F738" s="170"/>
      <c r="G738" s="170"/>
      <c r="H738" s="170"/>
      <c r="I738" s="170"/>
      <c r="J738" s="170"/>
      <c r="K738" s="170"/>
      <c r="L738" s="170"/>
      <c r="M738" s="170"/>
      <c r="N738" s="170"/>
      <c r="O738" s="170"/>
      <c r="P738" s="170"/>
      <c r="Q738" s="170"/>
      <c r="R738" s="170"/>
      <c r="S738" s="170"/>
      <c r="T738" s="171"/>
      <c r="U738" s="171"/>
      <c r="V738" s="171"/>
    </row>
    <row r="739" spans="1:22" x14ac:dyDescent="0.2">
      <c r="A739" s="170"/>
      <c r="B739" s="170"/>
      <c r="C739" s="170"/>
      <c r="E739" s="170"/>
      <c r="F739" s="170"/>
      <c r="G739" s="170"/>
      <c r="H739" s="170"/>
      <c r="I739" s="170"/>
      <c r="J739" s="170"/>
      <c r="K739" s="170"/>
      <c r="L739" s="170"/>
      <c r="M739" s="170"/>
      <c r="N739" s="170"/>
      <c r="O739" s="170"/>
      <c r="P739" s="170"/>
      <c r="Q739" s="170"/>
      <c r="R739" s="170"/>
      <c r="S739" s="170"/>
      <c r="T739" s="171"/>
      <c r="U739" s="171"/>
      <c r="V739" s="171"/>
    </row>
    <row r="740" spans="1:22" x14ac:dyDescent="0.2">
      <c r="A740" s="170"/>
      <c r="B740" s="170"/>
      <c r="C740" s="170"/>
      <c r="E740" s="170"/>
      <c r="F740" s="170"/>
      <c r="G740" s="170"/>
      <c r="H740" s="170"/>
      <c r="I740" s="170"/>
      <c r="J740" s="170"/>
      <c r="K740" s="170"/>
      <c r="L740" s="170"/>
      <c r="M740" s="170"/>
      <c r="N740" s="170"/>
      <c r="O740" s="170"/>
      <c r="P740" s="170"/>
      <c r="Q740" s="170"/>
      <c r="R740" s="170"/>
      <c r="S740" s="170"/>
      <c r="T740" s="171"/>
      <c r="U740" s="171"/>
      <c r="V740" s="171"/>
    </row>
    <row r="741" spans="1:22" x14ac:dyDescent="0.2">
      <c r="A741" s="170"/>
      <c r="B741" s="170"/>
      <c r="C741" s="170"/>
      <c r="E741" s="170"/>
      <c r="F741" s="170"/>
      <c r="G741" s="170"/>
      <c r="H741" s="170"/>
      <c r="I741" s="170"/>
      <c r="J741" s="170"/>
      <c r="K741" s="170"/>
      <c r="L741" s="170"/>
      <c r="M741" s="170"/>
      <c r="N741" s="170"/>
      <c r="O741" s="170"/>
      <c r="P741" s="170"/>
      <c r="Q741" s="170"/>
      <c r="R741" s="170"/>
      <c r="S741" s="170"/>
      <c r="T741" s="171"/>
      <c r="U741" s="171"/>
      <c r="V741" s="171"/>
    </row>
    <row r="742" spans="1:22" x14ac:dyDescent="0.2">
      <c r="A742" s="170"/>
      <c r="B742" s="170"/>
      <c r="C742" s="170"/>
      <c r="E742" s="170"/>
      <c r="F742" s="170"/>
      <c r="G742" s="170"/>
      <c r="H742" s="170"/>
      <c r="I742" s="170"/>
      <c r="J742" s="170"/>
      <c r="K742" s="170"/>
      <c r="L742" s="170"/>
      <c r="M742" s="170"/>
      <c r="N742" s="170"/>
      <c r="O742" s="170"/>
      <c r="P742" s="170"/>
      <c r="Q742" s="170"/>
      <c r="R742" s="170"/>
      <c r="S742" s="170"/>
      <c r="T742" s="171"/>
      <c r="U742" s="171"/>
      <c r="V742" s="171"/>
    </row>
    <row r="743" spans="1:22" x14ac:dyDescent="0.2">
      <c r="A743" s="170"/>
      <c r="B743" s="170"/>
      <c r="C743" s="170"/>
      <c r="E743" s="170"/>
      <c r="F743" s="170"/>
      <c r="G743" s="170"/>
      <c r="H743" s="170"/>
      <c r="I743" s="170"/>
      <c r="J743" s="170"/>
      <c r="K743" s="170"/>
      <c r="L743" s="170"/>
      <c r="M743" s="170"/>
      <c r="N743" s="170"/>
      <c r="O743" s="170"/>
      <c r="P743" s="170"/>
      <c r="Q743" s="170"/>
      <c r="R743" s="170"/>
      <c r="S743" s="170"/>
      <c r="T743" s="171"/>
      <c r="U743" s="171"/>
      <c r="V743" s="171"/>
    </row>
    <row r="744" spans="1:22" x14ac:dyDescent="0.2">
      <c r="A744" s="170"/>
      <c r="B744" s="170"/>
      <c r="C744" s="170"/>
      <c r="E744" s="170"/>
      <c r="F744" s="170"/>
      <c r="G744" s="170"/>
      <c r="H744" s="170"/>
      <c r="I744" s="170"/>
      <c r="J744" s="170"/>
      <c r="K744" s="170"/>
      <c r="L744" s="170"/>
      <c r="M744" s="170"/>
      <c r="N744" s="170"/>
      <c r="O744" s="170"/>
      <c r="P744" s="170"/>
      <c r="Q744" s="170"/>
      <c r="R744" s="170"/>
      <c r="S744" s="170"/>
      <c r="T744" s="171"/>
      <c r="U744" s="171"/>
      <c r="V744" s="171"/>
    </row>
    <row r="745" spans="1:22" x14ac:dyDescent="0.2">
      <c r="A745" s="170"/>
      <c r="B745" s="170"/>
      <c r="C745" s="170"/>
      <c r="E745" s="170"/>
      <c r="F745" s="170"/>
      <c r="G745" s="170"/>
      <c r="H745" s="170"/>
      <c r="I745" s="170"/>
      <c r="J745" s="170"/>
      <c r="K745" s="170"/>
      <c r="L745" s="170"/>
      <c r="M745" s="170"/>
      <c r="N745" s="170"/>
      <c r="O745" s="170"/>
      <c r="P745" s="170"/>
      <c r="Q745" s="170"/>
      <c r="R745" s="170"/>
      <c r="S745" s="170"/>
      <c r="T745" s="171"/>
      <c r="U745" s="171"/>
      <c r="V745" s="171"/>
    </row>
    <row r="746" spans="1:22" x14ac:dyDescent="0.2">
      <c r="A746" s="170"/>
      <c r="B746" s="170"/>
      <c r="C746" s="170"/>
      <c r="E746" s="170"/>
      <c r="F746" s="170"/>
      <c r="G746" s="170"/>
      <c r="H746" s="170"/>
      <c r="I746" s="170"/>
      <c r="J746" s="170"/>
      <c r="K746" s="170"/>
      <c r="L746" s="170"/>
      <c r="M746" s="170"/>
      <c r="N746" s="170"/>
      <c r="O746" s="170"/>
      <c r="P746" s="170"/>
      <c r="Q746" s="170"/>
      <c r="R746" s="170"/>
      <c r="S746" s="170"/>
      <c r="T746" s="171"/>
      <c r="U746" s="171"/>
      <c r="V746" s="171"/>
    </row>
    <row r="747" spans="1:22" x14ac:dyDescent="0.2">
      <c r="A747" s="170"/>
      <c r="B747" s="170"/>
      <c r="C747" s="170"/>
      <c r="E747" s="170"/>
      <c r="F747" s="170"/>
      <c r="G747" s="170"/>
      <c r="H747" s="170"/>
      <c r="I747" s="170"/>
      <c r="J747" s="170"/>
      <c r="K747" s="170"/>
      <c r="L747" s="170"/>
      <c r="M747" s="170"/>
      <c r="N747" s="170"/>
      <c r="O747" s="170"/>
      <c r="P747" s="170"/>
      <c r="Q747" s="170"/>
      <c r="R747" s="170"/>
      <c r="S747" s="170"/>
      <c r="T747" s="171"/>
      <c r="U747" s="171"/>
      <c r="V747" s="171"/>
    </row>
    <row r="748" spans="1:22" x14ac:dyDescent="0.2">
      <c r="A748" s="170"/>
      <c r="B748" s="170"/>
      <c r="C748" s="170"/>
      <c r="E748" s="170"/>
      <c r="F748" s="170"/>
      <c r="G748" s="170"/>
      <c r="H748" s="170"/>
      <c r="I748" s="170"/>
      <c r="J748" s="170"/>
      <c r="K748" s="170"/>
      <c r="L748" s="170"/>
      <c r="M748" s="170"/>
      <c r="N748" s="170"/>
      <c r="O748" s="170"/>
      <c r="P748" s="170"/>
      <c r="Q748" s="170"/>
      <c r="R748" s="170"/>
      <c r="S748" s="170"/>
      <c r="T748" s="171"/>
      <c r="U748" s="171"/>
      <c r="V748" s="171"/>
    </row>
    <row r="749" spans="1:22" x14ac:dyDescent="0.2">
      <c r="A749" s="170"/>
      <c r="B749" s="170"/>
      <c r="C749" s="170"/>
      <c r="E749" s="170"/>
      <c r="F749" s="170"/>
      <c r="G749" s="170"/>
      <c r="H749" s="170"/>
      <c r="I749" s="170"/>
      <c r="J749" s="170"/>
      <c r="K749" s="170"/>
      <c r="L749" s="170"/>
      <c r="M749" s="170"/>
      <c r="N749" s="170"/>
      <c r="O749" s="170"/>
      <c r="P749" s="170"/>
      <c r="Q749" s="170"/>
      <c r="R749" s="170"/>
      <c r="S749" s="170"/>
      <c r="T749" s="171"/>
      <c r="U749" s="171"/>
      <c r="V749" s="171"/>
    </row>
    <row r="750" spans="1:22" x14ac:dyDescent="0.2">
      <c r="A750" s="170"/>
      <c r="B750" s="170"/>
      <c r="C750" s="170"/>
      <c r="E750" s="170"/>
      <c r="F750" s="170"/>
      <c r="G750" s="170"/>
      <c r="H750" s="170"/>
      <c r="I750" s="170"/>
      <c r="J750" s="170"/>
      <c r="K750" s="170"/>
      <c r="L750" s="170"/>
      <c r="M750" s="170"/>
      <c r="N750" s="170"/>
      <c r="O750" s="170"/>
      <c r="P750" s="170"/>
      <c r="Q750" s="170"/>
      <c r="R750" s="170"/>
      <c r="S750" s="170"/>
      <c r="T750" s="171"/>
      <c r="U750" s="171"/>
      <c r="V750" s="171"/>
    </row>
    <row r="751" spans="1:22" x14ac:dyDescent="0.2">
      <c r="A751" s="170"/>
      <c r="B751" s="170"/>
      <c r="C751" s="170"/>
      <c r="E751" s="170"/>
      <c r="F751" s="170"/>
      <c r="G751" s="170"/>
      <c r="H751" s="170"/>
      <c r="I751" s="170"/>
      <c r="J751" s="170"/>
      <c r="K751" s="170"/>
      <c r="L751" s="170"/>
      <c r="M751" s="170"/>
      <c r="N751" s="170"/>
      <c r="O751" s="170"/>
      <c r="P751" s="170"/>
      <c r="Q751" s="170"/>
      <c r="R751" s="170"/>
      <c r="S751" s="170"/>
      <c r="T751" s="171"/>
      <c r="U751" s="171"/>
      <c r="V751" s="171"/>
    </row>
    <row r="752" spans="1:22" x14ac:dyDescent="0.2">
      <c r="A752" s="170"/>
      <c r="B752" s="170"/>
      <c r="C752" s="170"/>
      <c r="E752" s="170"/>
      <c r="F752" s="170"/>
      <c r="G752" s="170"/>
      <c r="H752" s="170"/>
      <c r="I752" s="170"/>
      <c r="J752" s="170"/>
      <c r="K752" s="170"/>
      <c r="L752" s="170"/>
      <c r="M752" s="170"/>
      <c r="N752" s="170"/>
      <c r="O752" s="170"/>
      <c r="P752" s="170"/>
      <c r="Q752" s="170"/>
      <c r="R752" s="170"/>
      <c r="S752" s="170"/>
      <c r="T752" s="171"/>
      <c r="U752" s="171"/>
      <c r="V752" s="171"/>
    </row>
    <row r="753" spans="1:22" x14ac:dyDescent="0.2">
      <c r="A753" s="170"/>
      <c r="B753" s="170"/>
      <c r="C753" s="170"/>
      <c r="E753" s="170"/>
      <c r="F753" s="170"/>
      <c r="G753" s="170"/>
      <c r="H753" s="170"/>
      <c r="I753" s="170"/>
      <c r="J753" s="170"/>
      <c r="K753" s="170"/>
      <c r="L753" s="170"/>
      <c r="M753" s="170"/>
      <c r="N753" s="170"/>
      <c r="O753" s="170"/>
      <c r="P753" s="170"/>
      <c r="Q753" s="170"/>
      <c r="R753" s="170"/>
      <c r="S753" s="170"/>
      <c r="T753" s="171"/>
      <c r="U753" s="171"/>
      <c r="V753" s="171"/>
    </row>
    <row r="754" spans="1:22" x14ac:dyDescent="0.2">
      <c r="A754" s="170"/>
      <c r="B754" s="170"/>
      <c r="C754" s="170"/>
      <c r="E754" s="170"/>
      <c r="F754" s="170"/>
      <c r="G754" s="170"/>
      <c r="H754" s="170"/>
      <c r="I754" s="170"/>
      <c r="J754" s="170"/>
      <c r="K754" s="170"/>
      <c r="L754" s="170"/>
      <c r="M754" s="170"/>
      <c r="N754" s="170"/>
      <c r="O754" s="170"/>
      <c r="P754" s="170"/>
      <c r="Q754" s="170"/>
      <c r="R754" s="170"/>
      <c r="S754" s="170"/>
      <c r="T754" s="171"/>
      <c r="U754" s="171"/>
      <c r="V754" s="171"/>
    </row>
    <row r="755" spans="1:22" x14ac:dyDescent="0.2">
      <c r="A755" s="170"/>
      <c r="B755" s="170"/>
      <c r="C755" s="170"/>
      <c r="E755" s="170"/>
      <c r="F755" s="170"/>
      <c r="G755" s="170"/>
      <c r="H755" s="170"/>
      <c r="I755" s="170"/>
      <c r="J755" s="170"/>
      <c r="K755" s="170"/>
      <c r="L755" s="170"/>
      <c r="M755" s="170"/>
      <c r="N755" s="170"/>
      <c r="O755" s="170"/>
      <c r="P755" s="170"/>
      <c r="Q755" s="170"/>
      <c r="R755" s="170"/>
      <c r="S755" s="170"/>
      <c r="T755" s="171"/>
      <c r="U755" s="171"/>
      <c r="V755" s="171"/>
    </row>
    <row r="756" spans="1:22" x14ac:dyDescent="0.2">
      <c r="A756" s="170"/>
      <c r="B756" s="170"/>
      <c r="C756" s="170"/>
      <c r="E756" s="170"/>
      <c r="F756" s="170"/>
      <c r="G756" s="170"/>
      <c r="H756" s="170"/>
      <c r="I756" s="170"/>
      <c r="J756" s="170"/>
      <c r="K756" s="170"/>
      <c r="L756" s="170"/>
      <c r="M756" s="170"/>
      <c r="N756" s="170"/>
      <c r="O756" s="170"/>
      <c r="P756" s="170"/>
      <c r="Q756" s="170"/>
      <c r="R756" s="170"/>
      <c r="S756" s="170"/>
      <c r="T756" s="171"/>
      <c r="U756" s="171"/>
      <c r="V756" s="171"/>
    </row>
    <row r="757" spans="1:22" x14ac:dyDescent="0.2">
      <c r="A757" s="170"/>
      <c r="B757" s="170"/>
      <c r="C757" s="170"/>
      <c r="E757" s="170"/>
      <c r="F757" s="170"/>
      <c r="G757" s="170"/>
      <c r="H757" s="170"/>
      <c r="I757" s="170"/>
      <c r="J757" s="170"/>
      <c r="K757" s="170"/>
      <c r="L757" s="170"/>
      <c r="M757" s="170"/>
      <c r="N757" s="170"/>
      <c r="O757" s="170"/>
      <c r="P757" s="170"/>
      <c r="Q757" s="170"/>
      <c r="R757" s="170"/>
      <c r="S757" s="170"/>
      <c r="T757" s="171"/>
      <c r="U757" s="171"/>
      <c r="V757" s="171"/>
    </row>
    <row r="758" spans="1:22" x14ac:dyDescent="0.2">
      <c r="A758" s="170"/>
      <c r="B758" s="170"/>
      <c r="C758" s="170"/>
      <c r="E758" s="170"/>
      <c r="F758" s="170"/>
      <c r="G758" s="170"/>
      <c r="H758" s="170"/>
      <c r="I758" s="170"/>
      <c r="J758" s="170"/>
      <c r="K758" s="170"/>
      <c r="L758" s="170"/>
      <c r="M758" s="170"/>
      <c r="N758" s="170"/>
      <c r="O758" s="170"/>
      <c r="P758" s="170"/>
      <c r="Q758" s="170"/>
      <c r="R758" s="170"/>
      <c r="S758" s="170"/>
      <c r="T758" s="171"/>
      <c r="U758" s="171"/>
      <c r="V758" s="171"/>
    </row>
    <row r="759" spans="1:22" x14ac:dyDescent="0.2">
      <c r="A759" s="170"/>
      <c r="B759" s="170"/>
      <c r="C759" s="170"/>
      <c r="E759" s="170"/>
      <c r="F759" s="170"/>
      <c r="G759" s="170"/>
      <c r="H759" s="170"/>
      <c r="I759" s="170"/>
      <c r="J759" s="170"/>
      <c r="K759" s="170"/>
      <c r="L759" s="170"/>
      <c r="M759" s="170"/>
      <c r="N759" s="170"/>
      <c r="O759" s="170"/>
      <c r="P759" s="170"/>
      <c r="Q759" s="170"/>
      <c r="R759" s="170"/>
      <c r="S759" s="170"/>
      <c r="T759" s="171"/>
      <c r="U759" s="171"/>
      <c r="V759" s="171"/>
    </row>
    <row r="760" spans="1:22" x14ac:dyDescent="0.2">
      <c r="A760" s="170"/>
      <c r="B760" s="170"/>
      <c r="C760" s="170"/>
      <c r="E760" s="170"/>
      <c r="F760" s="170"/>
      <c r="G760" s="170"/>
      <c r="H760" s="170"/>
      <c r="I760" s="170"/>
      <c r="J760" s="170"/>
      <c r="K760" s="170"/>
      <c r="L760" s="170"/>
      <c r="M760" s="170"/>
      <c r="N760" s="170"/>
      <c r="O760" s="170"/>
      <c r="P760" s="170"/>
      <c r="Q760" s="170"/>
      <c r="R760" s="170"/>
      <c r="S760" s="170"/>
      <c r="T760" s="171"/>
      <c r="U760" s="171"/>
      <c r="V760" s="171"/>
    </row>
    <row r="761" spans="1:22" x14ac:dyDescent="0.2">
      <c r="A761" s="170"/>
      <c r="B761" s="170"/>
      <c r="C761" s="170"/>
      <c r="E761" s="170"/>
      <c r="F761" s="170"/>
      <c r="G761" s="170"/>
      <c r="H761" s="170"/>
      <c r="I761" s="170"/>
      <c r="J761" s="170"/>
      <c r="K761" s="170"/>
      <c r="L761" s="170"/>
      <c r="M761" s="170"/>
      <c r="N761" s="170"/>
      <c r="O761" s="170"/>
      <c r="P761" s="170"/>
      <c r="Q761" s="170"/>
      <c r="R761" s="170"/>
      <c r="S761" s="170"/>
      <c r="T761" s="171"/>
      <c r="U761" s="171"/>
      <c r="V761" s="171"/>
    </row>
    <row r="762" spans="1:22" x14ac:dyDescent="0.2">
      <c r="A762" s="170"/>
      <c r="B762" s="170"/>
      <c r="C762" s="170"/>
      <c r="E762" s="170"/>
      <c r="F762" s="170"/>
      <c r="G762" s="170"/>
      <c r="H762" s="170"/>
      <c r="I762" s="170"/>
      <c r="J762" s="170"/>
      <c r="K762" s="170"/>
      <c r="L762" s="170"/>
      <c r="M762" s="170"/>
      <c r="N762" s="170"/>
      <c r="O762" s="170"/>
      <c r="P762" s="170"/>
      <c r="Q762" s="170"/>
      <c r="R762" s="170"/>
      <c r="S762" s="170"/>
      <c r="T762" s="171"/>
      <c r="U762" s="171"/>
      <c r="V762" s="171"/>
    </row>
    <row r="763" spans="1:22" x14ac:dyDescent="0.2">
      <c r="A763" s="170"/>
      <c r="B763" s="170"/>
      <c r="C763" s="170"/>
      <c r="E763" s="170"/>
      <c r="F763" s="170"/>
      <c r="G763" s="170"/>
      <c r="H763" s="170"/>
      <c r="I763" s="170"/>
      <c r="J763" s="170"/>
      <c r="K763" s="170"/>
      <c r="L763" s="170"/>
      <c r="M763" s="170"/>
      <c r="N763" s="170"/>
      <c r="O763" s="170"/>
      <c r="P763" s="170"/>
      <c r="Q763" s="170"/>
      <c r="R763" s="170"/>
      <c r="S763" s="170"/>
      <c r="T763" s="171"/>
      <c r="U763" s="171"/>
      <c r="V763" s="171"/>
    </row>
    <row r="764" spans="1:22" x14ac:dyDescent="0.2">
      <c r="A764" s="170"/>
      <c r="B764" s="170"/>
      <c r="C764" s="170"/>
      <c r="E764" s="170"/>
      <c r="F764" s="170"/>
      <c r="G764" s="170"/>
      <c r="H764" s="170"/>
      <c r="I764" s="170"/>
      <c r="J764" s="170"/>
      <c r="K764" s="170"/>
      <c r="L764" s="170"/>
      <c r="M764" s="170"/>
      <c r="N764" s="170"/>
      <c r="O764" s="170"/>
      <c r="P764" s="170"/>
      <c r="Q764" s="170"/>
      <c r="R764" s="170"/>
      <c r="S764" s="170"/>
      <c r="T764" s="171"/>
      <c r="U764" s="171"/>
      <c r="V764" s="171"/>
    </row>
    <row r="765" spans="1:22" x14ac:dyDescent="0.2">
      <c r="A765" s="170"/>
      <c r="B765" s="170"/>
      <c r="C765" s="170"/>
      <c r="E765" s="170"/>
      <c r="F765" s="170"/>
      <c r="G765" s="170"/>
      <c r="H765" s="170"/>
      <c r="I765" s="170"/>
      <c r="J765" s="170"/>
      <c r="K765" s="170"/>
      <c r="L765" s="170"/>
      <c r="M765" s="170"/>
      <c r="N765" s="170"/>
      <c r="O765" s="170"/>
      <c r="P765" s="170"/>
      <c r="Q765" s="170"/>
      <c r="R765" s="170"/>
      <c r="S765" s="170"/>
      <c r="T765" s="171"/>
      <c r="U765" s="171"/>
      <c r="V765" s="171"/>
    </row>
    <row r="766" spans="1:22" x14ac:dyDescent="0.2">
      <c r="A766" s="170"/>
      <c r="B766" s="170"/>
      <c r="C766" s="170"/>
      <c r="E766" s="170"/>
      <c r="F766" s="170"/>
      <c r="G766" s="170"/>
      <c r="H766" s="170"/>
      <c r="I766" s="170"/>
      <c r="J766" s="170"/>
      <c r="K766" s="170"/>
      <c r="L766" s="170"/>
      <c r="M766" s="170"/>
      <c r="N766" s="170"/>
      <c r="O766" s="170"/>
      <c r="P766" s="170"/>
      <c r="Q766" s="170"/>
      <c r="R766" s="170"/>
      <c r="S766" s="170"/>
      <c r="T766" s="171"/>
      <c r="U766" s="171"/>
      <c r="V766" s="171"/>
    </row>
    <row r="767" spans="1:22" x14ac:dyDescent="0.2">
      <c r="A767" s="170"/>
      <c r="B767" s="170"/>
      <c r="C767" s="170"/>
      <c r="E767" s="170"/>
      <c r="F767" s="170"/>
      <c r="G767" s="170"/>
      <c r="H767" s="170"/>
      <c r="I767" s="170"/>
      <c r="J767" s="170"/>
      <c r="K767" s="170"/>
      <c r="L767" s="170"/>
      <c r="M767" s="170"/>
      <c r="N767" s="170"/>
      <c r="O767" s="170"/>
      <c r="P767" s="170"/>
      <c r="Q767" s="170"/>
      <c r="R767" s="170"/>
      <c r="S767" s="170"/>
      <c r="T767" s="171"/>
      <c r="U767" s="171"/>
      <c r="V767" s="171"/>
    </row>
    <row r="768" spans="1:22" x14ac:dyDescent="0.2">
      <c r="A768" s="170"/>
      <c r="B768" s="170"/>
      <c r="C768" s="170"/>
      <c r="E768" s="170"/>
      <c r="F768" s="170"/>
      <c r="G768" s="170"/>
      <c r="H768" s="170"/>
      <c r="I768" s="170"/>
      <c r="J768" s="170"/>
      <c r="K768" s="170"/>
      <c r="L768" s="170"/>
      <c r="M768" s="170"/>
      <c r="N768" s="170"/>
      <c r="O768" s="170"/>
      <c r="P768" s="170"/>
      <c r="Q768" s="170"/>
      <c r="R768" s="170"/>
      <c r="S768" s="170"/>
      <c r="T768" s="171"/>
      <c r="U768" s="171"/>
      <c r="V768" s="171"/>
    </row>
    <row r="769" spans="1:22" x14ac:dyDescent="0.2">
      <c r="A769" s="170"/>
      <c r="B769" s="170"/>
      <c r="C769" s="170"/>
      <c r="E769" s="170"/>
      <c r="F769" s="170"/>
      <c r="G769" s="170"/>
      <c r="H769" s="170"/>
      <c r="I769" s="170"/>
      <c r="J769" s="170"/>
      <c r="K769" s="170"/>
      <c r="L769" s="170"/>
      <c r="M769" s="170"/>
      <c r="N769" s="170"/>
      <c r="O769" s="170"/>
      <c r="P769" s="170"/>
      <c r="Q769" s="170"/>
      <c r="R769" s="170"/>
      <c r="S769" s="170"/>
      <c r="T769" s="171"/>
      <c r="U769" s="171"/>
      <c r="V769" s="171"/>
    </row>
    <row r="770" spans="1:22" x14ac:dyDescent="0.2">
      <c r="A770" s="170"/>
      <c r="B770" s="170"/>
      <c r="C770" s="170"/>
      <c r="E770" s="170"/>
      <c r="F770" s="170"/>
      <c r="G770" s="170"/>
      <c r="H770" s="170"/>
      <c r="I770" s="170"/>
      <c r="J770" s="170"/>
      <c r="K770" s="170"/>
      <c r="L770" s="170"/>
      <c r="M770" s="170"/>
      <c r="N770" s="170"/>
      <c r="O770" s="170"/>
      <c r="P770" s="170"/>
      <c r="Q770" s="170"/>
      <c r="R770" s="170"/>
      <c r="S770" s="170"/>
      <c r="T770" s="171"/>
      <c r="U770" s="171"/>
      <c r="V770" s="171"/>
    </row>
    <row r="771" spans="1:22" x14ac:dyDescent="0.2">
      <c r="A771" s="170"/>
      <c r="B771" s="170"/>
      <c r="C771" s="170"/>
      <c r="E771" s="170"/>
      <c r="F771" s="170"/>
      <c r="G771" s="170"/>
      <c r="H771" s="170"/>
      <c r="I771" s="170"/>
      <c r="J771" s="170"/>
      <c r="K771" s="170"/>
      <c r="L771" s="170"/>
      <c r="M771" s="170"/>
      <c r="N771" s="170"/>
      <c r="O771" s="170"/>
      <c r="P771" s="170"/>
      <c r="Q771" s="170"/>
      <c r="R771" s="170"/>
      <c r="S771" s="170"/>
      <c r="T771" s="171"/>
      <c r="U771" s="171"/>
      <c r="V771" s="171"/>
    </row>
    <row r="772" spans="1:22" x14ac:dyDescent="0.2">
      <c r="A772" s="170"/>
      <c r="B772" s="170"/>
      <c r="C772" s="170"/>
      <c r="E772" s="170"/>
      <c r="F772" s="170"/>
      <c r="G772" s="170"/>
      <c r="H772" s="170"/>
      <c r="I772" s="170"/>
      <c r="J772" s="170"/>
      <c r="K772" s="170"/>
      <c r="L772" s="170"/>
      <c r="M772" s="170"/>
      <c r="N772" s="170"/>
      <c r="O772" s="170"/>
      <c r="P772" s="170"/>
      <c r="Q772" s="170"/>
      <c r="R772" s="170"/>
      <c r="S772" s="170"/>
      <c r="T772" s="171"/>
      <c r="U772" s="171"/>
      <c r="V772" s="171"/>
    </row>
    <row r="773" spans="1:22" x14ac:dyDescent="0.2">
      <c r="A773" s="170"/>
      <c r="B773" s="170"/>
      <c r="C773" s="170"/>
      <c r="E773" s="170"/>
      <c r="F773" s="170"/>
      <c r="G773" s="170"/>
      <c r="H773" s="170"/>
      <c r="I773" s="170"/>
      <c r="J773" s="170"/>
      <c r="K773" s="170"/>
      <c r="L773" s="170"/>
      <c r="M773" s="170"/>
      <c r="N773" s="170"/>
      <c r="O773" s="170"/>
      <c r="P773" s="170"/>
      <c r="Q773" s="170"/>
      <c r="R773" s="170"/>
      <c r="S773" s="170"/>
      <c r="T773" s="171"/>
      <c r="U773" s="171"/>
      <c r="V773" s="171"/>
    </row>
    <row r="774" spans="1:22" x14ac:dyDescent="0.2">
      <c r="A774" s="170"/>
      <c r="B774" s="170"/>
      <c r="C774" s="170"/>
      <c r="E774" s="170"/>
      <c r="F774" s="170"/>
      <c r="G774" s="170"/>
      <c r="H774" s="170"/>
      <c r="I774" s="170"/>
      <c r="J774" s="170"/>
      <c r="K774" s="170"/>
      <c r="L774" s="170"/>
      <c r="M774" s="170"/>
      <c r="N774" s="170"/>
      <c r="O774" s="170"/>
      <c r="P774" s="170"/>
      <c r="Q774" s="170"/>
      <c r="R774" s="170"/>
      <c r="S774" s="170"/>
      <c r="T774" s="171"/>
      <c r="U774" s="171"/>
      <c r="V774" s="171"/>
    </row>
    <row r="775" spans="1:22" x14ac:dyDescent="0.2">
      <c r="A775" s="170"/>
      <c r="B775" s="170"/>
      <c r="C775" s="170"/>
      <c r="E775" s="170"/>
      <c r="F775" s="170"/>
      <c r="G775" s="170"/>
      <c r="H775" s="170"/>
      <c r="I775" s="170"/>
      <c r="J775" s="170"/>
      <c r="K775" s="170"/>
      <c r="L775" s="170"/>
      <c r="M775" s="170"/>
      <c r="N775" s="170"/>
      <c r="O775" s="170"/>
      <c r="P775" s="170"/>
      <c r="Q775" s="170"/>
      <c r="R775" s="170"/>
      <c r="S775" s="170"/>
      <c r="T775" s="171"/>
      <c r="U775" s="171"/>
      <c r="V775" s="171"/>
    </row>
    <row r="776" spans="1:22" x14ac:dyDescent="0.2">
      <c r="A776" s="170"/>
      <c r="B776" s="170"/>
      <c r="C776" s="170"/>
      <c r="E776" s="170"/>
      <c r="F776" s="170"/>
      <c r="G776" s="170"/>
      <c r="H776" s="170"/>
      <c r="I776" s="170"/>
      <c r="J776" s="170"/>
      <c r="K776" s="170"/>
      <c r="L776" s="170"/>
      <c r="M776" s="170"/>
      <c r="N776" s="170"/>
      <c r="O776" s="170"/>
      <c r="P776" s="170"/>
      <c r="Q776" s="170"/>
      <c r="R776" s="170"/>
      <c r="S776" s="170"/>
      <c r="T776" s="171"/>
      <c r="U776" s="171"/>
      <c r="V776" s="171"/>
    </row>
    <row r="777" spans="1:22" x14ac:dyDescent="0.2">
      <c r="A777" s="170"/>
      <c r="B777" s="170"/>
      <c r="C777" s="170"/>
      <c r="E777" s="170"/>
      <c r="F777" s="170"/>
      <c r="G777" s="170"/>
      <c r="H777" s="170"/>
      <c r="I777" s="170"/>
      <c r="J777" s="170"/>
      <c r="K777" s="170"/>
      <c r="L777" s="170"/>
      <c r="M777" s="170"/>
      <c r="N777" s="170"/>
      <c r="O777" s="170"/>
      <c r="P777" s="170"/>
      <c r="Q777" s="170"/>
      <c r="R777" s="170"/>
      <c r="S777" s="170"/>
      <c r="T777" s="171"/>
      <c r="U777" s="171"/>
      <c r="V777" s="171"/>
    </row>
    <row r="778" spans="1:22" x14ac:dyDescent="0.2">
      <c r="A778" s="170"/>
      <c r="B778" s="170"/>
      <c r="C778" s="170"/>
      <c r="E778" s="170"/>
      <c r="F778" s="170"/>
      <c r="G778" s="170"/>
      <c r="H778" s="170"/>
      <c r="I778" s="170"/>
      <c r="J778" s="170"/>
      <c r="K778" s="170"/>
      <c r="L778" s="170"/>
      <c r="M778" s="170"/>
      <c r="N778" s="170"/>
      <c r="O778" s="170"/>
      <c r="P778" s="170"/>
      <c r="Q778" s="170"/>
      <c r="R778" s="170"/>
      <c r="S778" s="170"/>
      <c r="T778" s="171"/>
      <c r="U778" s="171"/>
      <c r="V778" s="171"/>
    </row>
    <row r="779" spans="1:22" x14ac:dyDescent="0.2">
      <c r="A779" s="170"/>
      <c r="B779" s="170"/>
      <c r="C779" s="170"/>
      <c r="E779" s="170"/>
      <c r="F779" s="170"/>
      <c r="G779" s="170"/>
      <c r="H779" s="170"/>
      <c r="I779" s="170"/>
      <c r="J779" s="170"/>
      <c r="K779" s="170"/>
      <c r="L779" s="170"/>
      <c r="M779" s="170"/>
      <c r="N779" s="170"/>
      <c r="O779" s="170"/>
      <c r="P779" s="170"/>
      <c r="Q779" s="170"/>
      <c r="R779" s="170"/>
      <c r="S779" s="170"/>
      <c r="T779" s="171"/>
      <c r="U779" s="171"/>
      <c r="V779" s="171"/>
    </row>
    <row r="780" spans="1:22" x14ac:dyDescent="0.2">
      <c r="A780" s="170"/>
      <c r="B780" s="170"/>
      <c r="C780" s="170"/>
      <c r="E780" s="170"/>
      <c r="F780" s="170"/>
      <c r="G780" s="170"/>
      <c r="H780" s="170"/>
      <c r="I780" s="170"/>
      <c r="J780" s="170"/>
      <c r="K780" s="170"/>
      <c r="L780" s="170"/>
      <c r="M780" s="170"/>
      <c r="N780" s="170"/>
      <c r="O780" s="170"/>
      <c r="P780" s="170"/>
      <c r="Q780" s="170"/>
      <c r="R780" s="170"/>
      <c r="S780" s="170"/>
      <c r="T780" s="171"/>
      <c r="U780" s="171"/>
      <c r="V780" s="171"/>
    </row>
    <row r="781" spans="1:22" x14ac:dyDescent="0.2">
      <c r="A781" s="170"/>
      <c r="B781" s="170"/>
      <c r="C781" s="170"/>
      <c r="E781" s="170"/>
      <c r="F781" s="170"/>
      <c r="G781" s="170"/>
      <c r="H781" s="170"/>
      <c r="I781" s="170"/>
      <c r="J781" s="170"/>
      <c r="K781" s="170"/>
      <c r="L781" s="170"/>
      <c r="M781" s="170"/>
      <c r="N781" s="170"/>
      <c r="O781" s="170"/>
      <c r="P781" s="170"/>
      <c r="Q781" s="170"/>
      <c r="R781" s="170"/>
      <c r="S781" s="170"/>
      <c r="T781" s="171"/>
      <c r="U781" s="171"/>
      <c r="V781" s="171"/>
    </row>
    <row r="782" spans="1:22" x14ac:dyDescent="0.2">
      <c r="A782" s="170"/>
      <c r="B782" s="170"/>
      <c r="C782" s="170"/>
      <c r="E782" s="170"/>
      <c r="F782" s="170"/>
      <c r="G782" s="170"/>
      <c r="H782" s="170"/>
      <c r="I782" s="170"/>
      <c r="J782" s="170"/>
      <c r="K782" s="170"/>
      <c r="L782" s="170"/>
      <c r="M782" s="170"/>
      <c r="N782" s="170"/>
      <c r="O782" s="170"/>
      <c r="P782" s="170"/>
      <c r="Q782" s="170"/>
      <c r="R782" s="170"/>
      <c r="S782" s="170"/>
      <c r="T782" s="171"/>
      <c r="U782" s="171"/>
      <c r="V782" s="171"/>
    </row>
    <row r="783" spans="1:22" x14ac:dyDescent="0.2">
      <c r="A783" s="170"/>
      <c r="B783" s="170"/>
      <c r="C783" s="170"/>
      <c r="E783" s="170"/>
      <c r="F783" s="170"/>
      <c r="G783" s="170"/>
      <c r="H783" s="170"/>
      <c r="I783" s="170"/>
      <c r="J783" s="170"/>
      <c r="K783" s="170"/>
      <c r="L783" s="170"/>
      <c r="M783" s="170"/>
      <c r="N783" s="170"/>
      <c r="O783" s="170"/>
      <c r="P783" s="170"/>
      <c r="Q783" s="170"/>
      <c r="R783" s="170"/>
      <c r="S783" s="170"/>
      <c r="T783" s="171"/>
      <c r="U783" s="171"/>
      <c r="V783" s="171"/>
    </row>
    <row r="784" spans="1:22" x14ac:dyDescent="0.2">
      <c r="A784" s="170"/>
      <c r="B784" s="170"/>
      <c r="C784" s="170"/>
      <c r="E784" s="170"/>
      <c r="F784" s="170"/>
      <c r="G784" s="170"/>
      <c r="H784" s="170"/>
      <c r="I784" s="170"/>
      <c r="J784" s="170"/>
      <c r="K784" s="170"/>
      <c r="L784" s="170"/>
      <c r="M784" s="170"/>
      <c r="N784" s="170"/>
      <c r="O784" s="170"/>
      <c r="P784" s="170"/>
      <c r="Q784" s="170"/>
      <c r="R784" s="170"/>
      <c r="S784" s="170"/>
      <c r="T784" s="171"/>
      <c r="U784" s="171"/>
      <c r="V784" s="171"/>
    </row>
    <row r="785" spans="1:22" x14ac:dyDescent="0.2">
      <c r="A785" s="170"/>
      <c r="B785" s="170"/>
      <c r="C785" s="170"/>
      <c r="E785" s="170"/>
      <c r="F785" s="170"/>
      <c r="G785" s="170"/>
      <c r="H785" s="170"/>
      <c r="I785" s="170"/>
      <c r="J785" s="170"/>
      <c r="K785" s="170"/>
      <c r="L785" s="170"/>
      <c r="M785" s="170"/>
      <c r="N785" s="170"/>
      <c r="O785" s="170"/>
      <c r="P785" s="170"/>
      <c r="Q785" s="170"/>
      <c r="R785" s="170"/>
      <c r="S785" s="170"/>
      <c r="T785" s="171"/>
      <c r="U785" s="171"/>
      <c r="V785" s="171"/>
    </row>
    <row r="786" spans="1:22" x14ac:dyDescent="0.2">
      <c r="A786" s="170"/>
      <c r="B786" s="170"/>
      <c r="C786" s="170"/>
      <c r="E786" s="170"/>
      <c r="F786" s="170"/>
      <c r="G786" s="170"/>
      <c r="H786" s="170"/>
      <c r="I786" s="170"/>
      <c r="J786" s="170"/>
      <c r="K786" s="170"/>
      <c r="L786" s="170"/>
      <c r="M786" s="170"/>
      <c r="N786" s="170"/>
      <c r="O786" s="170"/>
      <c r="P786" s="170"/>
      <c r="Q786" s="170"/>
      <c r="R786" s="170"/>
      <c r="S786" s="170"/>
      <c r="T786" s="171"/>
      <c r="U786" s="171"/>
      <c r="V786" s="171"/>
    </row>
    <row r="787" spans="1:22" x14ac:dyDescent="0.2">
      <c r="A787" s="170"/>
      <c r="B787" s="170"/>
      <c r="C787" s="170"/>
      <c r="E787" s="170"/>
      <c r="F787" s="170"/>
      <c r="G787" s="170"/>
      <c r="H787" s="170"/>
      <c r="I787" s="170"/>
      <c r="J787" s="170"/>
      <c r="K787" s="170"/>
      <c r="L787" s="170"/>
      <c r="M787" s="170"/>
      <c r="N787" s="170"/>
      <c r="O787" s="170"/>
      <c r="P787" s="170"/>
      <c r="Q787" s="170"/>
      <c r="R787" s="170"/>
      <c r="S787" s="170"/>
      <c r="T787" s="171"/>
      <c r="U787" s="171"/>
      <c r="V787" s="171"/>
    </row>
    <row r="788" spans="1:22" x14ac:dyDescent="0.2">
      <c r="A788" s="170"/>
      <c r="B788" s="170"/>
      <c r="C788" s="170"/>
      <c r="E788" s="170"/>
      <c r="F788" s="170"/>
      <c r="G788" s="170"/>
      <c r="H788" s="170"/>
      <c r="I788" s="170"/>
      <c r="J788" s="170"/>
      <c r="K788" s="170"/>
      <c r="L788" s="170"/>
      <c r="M788" s="170"/>
      <c r="N788" s="170"/>
      <c r="O788" s="170"/>
      <c r="P788" s="170"/>
      <c r="Q788" s="170"/>
      <c r="R788" s="170"/>
      <c r="S788" s="170"/>
      <c r="T788" s="171"/>
      <c r="U788" s="171"/>
      <c r="V788" s="171"/>
    </row>
    <row r="789" spans="1:22" x14ac:dyDescent="0.2">
      <c r="A789" s="170"/>
      <c r="B789" s="170"/>
      <c r="C789" s="170"/>
      <c r="E789" s="170"/>
      <c r="F789" s="170"/>
      <c r="G789" s="170"/>
      <c r="H789" s="170"/>
      <c r="I789" s="170"/>
      <c r="J789" s="170"/>
      <c r="K789" s="170"/>
      <c r="L789" s="170"/>
      <c r="M789" s="170"/>
      <c r="N789" s="170"/>
      <c r="O789" s="170"/>
      <c r="P789" s="170"/>
      <c r="Q789" s="170"/>
      <c r="R789" s="170"/>
      <c r="S789" s="170"/>
      <c r="T789" s="171"/>
      <c r="U789" s="171"/>
      <c r="V789" s="171"/>
    </row>
    <row r="790" spans="1:22" x14ac:dyDescent="0.2">
      <c r="A790" s="170"/>
      <c r="B790" s="170"/>
      <c r="C790" s="170"/>
      <c r="E790" s="170"/>
      <c r="F790" s="170"/>
      <c r="G790" s="170"/>
      <c r="H790" s="170"/>
      <c r="I790" s="170"/>
      <c r="J790" s="170"/>
      <c r="K790" s="170"/>
      <c r="L790" s="170"/>
      <c r="M790" s="170"/>
      <c r="N790" s="170"/>
      <c r="O790" s="170"/>
      <c r="P790" s="170"/>
      <c r="Q790" s="170"/>
      <c r="R790" s="170"/>
      <c r="S790" s="170"/>
      <c r="T790" s="171"/>
      <c r="U790" s="171"/>
      <c r="V790" s="171"/>
    </row>
    <row r="791" spans="1:22" x14ac:dyDescent="0.2">
      <c r="A791" s="170"/>
      <c r="B791" s="170"/>
      <c r="C791" s="170"/>
      <c r="E791" s="170"/>
      <c r="F791" s="170"/>
      <c r="G791" s="170"/>
      <c r="H791" s="170"/>
      <c r="I791" s="170"/>
      <c r="J791" s="170"/>
      <c r="K791" s="170"/>
      <c r="L791" s="170"/>
      <c r="M791" s="170"/>
      <c r="N791" s="170"/>
      <c r="O791" s="170"/>
      <c r="P791" s="170"/>
      <c r="Q791" s="170"/>
      <c r="R791" s="170"/>
      <c r="S791" s="170"/>
      <c r="T791" s="171"/>
      <c r="U791" s="171"/>
      <c r="V791" s="171"/>
    </row>
    <row r="792" spans="1:22" x14ac:dyDescent="0.2">
      <c r="A792" s="170"/>
      <c r="B792" s="170"/>
      <c r="C792" s="170"/>
      <c r="E792" s="170"/>
      <c r="F792" s="170"/>
      <c r="G792" s="170"/>
      <c r="H792" s="170"/>
      <c r="I792" s="170"/>
      <c r="J792" s="170"/>
      <c r="K792" s="170"/>
      <c r="L792" s="170"/>
      <c r="M792" s="170"/>
      <c r="N792" s="170"/>
      <c r="O792" s="170"/>
      <c r="P792" s="170"/>
      <c r="Q792" s="170"/>
      <c r="R792" s="170"/>
      <c r="S792" s="170"/>
      <c r="T792" s="171"/>
      <c r="U792" s="171"/>
      <c r="V792" s="171"/>
    </row>
    <row r="793" spans="1:22" x14ac:dyDescent="0.2">
      <c r="A793" s="170"/>
      <c r="B793" s="170"/>
      <c r="C793" s="170"/>
      <c r="E793" s="170"/>
      <c r="F793" s="170"/>
      <c r="G793" s="170"/>
      <c r="H793" s="170"/>
      <c r="I793" s="170"/>
      <c r="J793" s="170"/>
      <c r="K793" s="170"/>
      <c r="L793" s="170"/>
      <c r="M793" s="170"/>
      <c r="N793" s="170"/>
      <c r="O793" s="170"/>
      <c r="P793" s="170"/>
      <c r="Q793" s="170"/>
      <c r="R793" s="170"/>
      <c r="S793" s="170"/>
      <c r="T793" s="171"/>
      <c r="U793" s="171"/>
      <c r="V793" s="171"/>
    </row>
    <row r="794" spans="1:22" x14ac:dyDescent="0.2">
      <c r="A794" s="170"/>
      <c r="B794" s="170"/>
      <c r="C794" s="170"/>
      <c r="E794" s="170"/>
      <c r="F794" s="170"/>
      <c r="G794" s="170"/>
      <c r="H794" s="170"/>
      <c r="I794" s="170"/>
      <c r="J794" s="170"/>
      <c r="K794" s="170"/>
      <c r="L794" s="170"/>
      <c r="M794" s="170"/>
      <c r="N794" s="170"/>
      <c r="O794" s="170"/>
      <c r="P794" s="170"/>
      <c r="Q794" s="170"/>
      <c r="R794" s="170"/>
      <c r="S794" s="170"/>
      <c r="T794" s="171"/>
      <c r="U794" s="171"/>
      <c r="V794" s="171"/>
    </row>
    <row r="795" spans="1:22" x14ac:dyDescent="0.2">
      <c r="A795" s="170"/>
      <c r="B795" s="170"/>
      <c r="C795" s="170"/>
      <c r="E795" s="170"/>
      <c r="F795" s="170"/>
      <c r="G795" s="170"/>
      <c r="H795" s="170"/>
      <c r="I795" s="170"/>
      <c r="J795" s="170"/>
      <c r="K795" s="170"/>
      <c r="L795" s="170"/>
      <c r="M795" s="170"/>
      <c r="N795" s="170"/>
      <c r="O795" s="170"/>
      <c r="P795" s="170"/>
      <c r="Q795" s="170"/>
      <c r="R795" s="170"/>
      <c r="S795" s="170"/>
      <c r="T795" s="171"/>
      <c r="U795" s="171"/>
      <c r="V795" s="171"/>
    </row>
    <row r="796" spans="1:22" x14ac:dyDescent="0.2">
      <c r="A796" s="170"/>
      <c r="B796" s="170"/>
      <c r="C796" s="170"/>
      <c r="E796" s="170"/>
      <c r="F796" s="170"/>
      <c r="G796" s="170"/>
      <c r="H796" s="170"/>
      <c r="I796" s="170"/>
      <c r="J796" s="170"/>
      <c r="K796" s="170"/>
      <c r="L796" s="170"/>
      <c r="M796" s="170"/>
      <c r="N796" s="170"/>
      <c r="O796" s="170"/>
      <c r="P796" s="170"/>
      <c r="Q796" s="170"/>
      <c r="R796" s="170"/>
      <c r="S796" s="170"/>
      <c r="T796" s="171"/>
      <c r="U796" s="171"/>
      <c r="V796" s="171"/>
    </row>
    <row r="797" spans="1:22" x14ac:dyDescent="0.2">
      <c r="A797" s="170"/>
      <c r="B797" s="170"/>
      <c r="C797" s="170"/>
      <c r="E797" s="170"/>
      <c r="F797" s="170"/>
      <c r="G797" s="170"/>
      <c r="H797" s="170"/>
      <c r="I797" s="170"/>
      <c r="J797" s="170"/>
      <c r="K797" s="170"/>
      <c r="L797" s="170"/>
      <c r="M797" s="170"/>
      <c r="N797" s="170"/>
      <c r="O797" s="170"/>
      <c r="P797" s="170"/>
      <c r="Q797" s="170"/>
      <c r="R797" s="170"/>
      <c r="S797" s="170"/>
      <c r="T797" s="171"/>
      <c r="U797" s="171"/>
      <c r="V797" s="171"/>
    </row>
    <row r="798" spans="1:22" x14ac:dyDescent="0.2">
      <c r="A798" s="170"/>
      <c r="B798" s="170"/>
      <c r="C798" s="170"/>
      <c r="E798" s="170"/>
      <c r="F798" s="170"/>
      <c r="G798" s="170"/>
      <c r="H798" s="170"/>
      <c r="I798" s="170"/>
      <c r="J798" s="170"/>
      <c r="K798" s="170"/>
      <c r="L798" s="170"/>
      <c r="M798" s="170"/>
      <c r="N798" s="170"/>
      <c r="O798" s="170"/>
      <c r="P798" s="170"/>
      <c r="Q798" s="170"/>
      <c r="R798" s="170"/>
      <c r="S798" s="170"/>
      <c r="T798" s="171"/>
      <c r="U798" s="171"/>
      <c r="V798" s="171"/>
    </row>
    <row r="799" spans="1:22" x14ac:dyDescent="0.2">
      <c r="A799" s="170"/>
      <c r="B799" s="170"/>
      <c r="C799" s="170"/>
      <c r="E799" s="170"/>
      <c r="F799" s="170"/>
      <c r="G799" s="170"/>
      <c r="H799" s="170"/>
      <c r="I799" s="170"/>
      <c r="J799" s="170"/>
      <c r="K799" s="170"/>
      <c r="L799" s="170"/>
      <c r="M799" s="170"/>
      <c r="N799" s="170"/>
      <c r="O799" s="170"/>
      <c r="P799" s="170"/>
      <c r="Q799" s="170"/>
      <c r="R799" s="170"/>
      <c r="S799" s="170"/>
      <c r="T799" s="171"/>
      <c r="U799" s="171"/>
      <c r="V799" s="171"/>
    </row>
    <row r="800" spans="1:22" x14ac:dyDescent="0.2">
      <c r="A800" s="170"/>
      <c r="B800" s="170"/>
      <c r="C800" s="170"/>
      <c r="E800" s="170"/>
      <c r="F800" s="170"/>
      <c r="G800" s="170"/>
      <c r="H800" s="170"/>
      <c r="I800" s="170"/>
      <c r="J800" s="170"/>
      <c r="K800" s="170"/>
      <c r="L800" s="170"/>
      <c r="M800" s="170"/>
      <c r="N800" s="170"/>
      <c r="O800" s="170"/>
      <c r="P800" s="170"/>
      <c r="Q800" s="170"/>
      <c r="R800" s="170"/>
      <c r="S800" s="170"/>
      <c r="T800" s="171"/>
      <c r="U800" s="171"/>
      <c r="V800" s="171"/>
    </row>
    <row r="801" spans="1:22" x14ac:dyDescent="0.2">
      <c r="A801" s="170"/>
      <c r="B801" s="170"/>
      <c r="C801" s="170"/>
      <c r="E801" s="170"/>
      <c r="F801" s="170"/>
      <c r="G801" s="170"/>
      <c r="H801" s="170"/>
      <c r="I801" s="170"/>
      <c r="J801" s="170"/>
      <c r="K801" s="170"/>
      <c r="L801" s="170"/>
      <c r="M801" s="170"/>
      <c r="N801" s="170"/>
      <c r="O801" s="170"/>
      <c r="P801" s="170"/>
      <c r="Q801" s="170"/>
      <c r="R801" s="170"/>
      <c r="S801" s="170"/>
      <c r="T801" s="171"/>
      <c r="U801" s="171"/>
      <c r="V801" s="171"/>
    </row>
    <row r="802" spans="1:22" x14ac:dyDescent="0.2">
      <c r="A802" s="170"/>
      <c r="B802" s="170"/>
      <c r="C802" s="170"/>
      <c r="E802" s="170"/>
      <c r="F802" s="170"/>
      <c r="G802" s="170"/>
      <c r="H802" s="170"/>
      <c r="I802" s="170"/>
      <c r="J802" s="170"/>
      <c r="K802" s="170"/>
      <c r="L802" s="170"/>
      <c r="M802" s="170"/>
      <c r="N802" s="170"/>
      <c r="O802" s="170"/>
      <c r="P802" s="170"/>
      <c r="Q802" s="170"/>
      <c r="R802" s="170"/>
      <c r="S802" s="170"/>
      <c r="T802" s="171"/>
      <c r="U802" s="171"/>
      <c r="V802" s="171"/>
    </row>
    <row r="803" spans="1:22" x14ac:dyDescent="0.2">
      <c r="A803" s="170"/>
      <c r="B803" s="170"/>
      <c r="C803" s="170"/>
      <c r="E803" s="170"/>
      <c r="F803" s="170"/>
      <c r="G803" s="170"/>
      <c r="H803" s="170"/>
      <c r="I803" s="170"/>
      <c r="J803" s="170"/>
      <c r="K803" s="170"/>
      <c r="L803" s="170"/>
      <c r="M803" s="170"/>
      <c r="N803" s="170"/>
      <c r="O803" s="170"/>
      <c r="P803" s="170"/>
      <c r="Q803" s="170"/>
      <c r="R803" s="170"/>
      <c r="S803" s="170"/>
      <c r="T803" s="171"/>
      <c r="U803" s="171"/>
      <c r="V803" s="171"/>
    </row>
    <row r="804" spans="1:22" x14ac:dyDescent="0.2">
      <c r="A804" s="170"/>
      <c r="B804" s="170"/>
      <c r="C804" s="170"/>
      <c r="E804" s="170"/>
      <c r="F804" s="170"/>
      <c r="G804" s="170"/>
      <c r="H804" s="170"/>
      <c r="I804" s="170"/>
      <c r="J804" s="170"/>
      <c r="K804" s="170"/>
      <c r="L804" s="170"/>
      <c r="M804" s="170"/>
      <c r="N804" s="170"/>
      <c r="O804" s="170"/>
      <c r="P804" s="170"/>
      <c r="Q804" s="170"/>
      <c r="R804" s="170"/>
      <c r="S804" s="170"/>
      <c r="T804" s="171"/>
      <c r="U804" s="171"/>
      <c r="V804" s="171"/>
    </row>
    <row r="805" spans="1:22" x14ac:dyDescent="0.2">
      <c r="A805" s="170"/>
      <c r="B805" s="170"/>
      <c r="C805" s="170"/>
      <c r="E805" s="170"/>
      <c r="F805" s="170"/>
      <c r="G805" s="170"/>
      <c r="H805" s="170"/>
      <c r="I805" s="170"/>
      <c r="J805" s="170"/>
      <c r="K805" s="170"/>
      <c r="L805" s="170"/>
      <c r="M805" s="170"/>
      <c r="N805" s="170"/>
      <c r="O805" s="170"/>
      <c r="P805" s="170"/>
      <c r="Q805" s="170"/>
      <c r="R805" s="170"/>
      <c r="S805" s="170"/>
      <c r="T805" s="171"/>
      <c r="U805" s="171"/>
      <c r="V805" s="171"/>
    </row>
    <row r="806" spans="1:22" x14ac:dyDescent="0.2">
      <c r="A806" s="170"/>
      <c r="B806" s="170"/>
      <c r="C806" s="170"/>
      <c r="E806" s="170"/>
      <c r="F806" s="170"/>
      <c r="G806" s="170"/>
      <c r="H806" s="170"/>
      <c r="I806" s="170"/>
      <c r="J806" s="170"/>
      <c r="K806" s="170"/>
      <c r="L806" s="170"/>
      <c r="M806" s="170"/>
      <c r="N806" s="170"/>
      <c r="O806" s="170"/>
      <c r="P806" s="170"/>
      <c r="Q806" s="170"/>
      <c r="R806" s="170"/>
      <c r="S806" s="170"/>
      <c r="T806" s="171"/>
      <c r="U806" s="171"/>
      <c r="V806" s="171"/>
    </row>
    <row r="807" spans="1:22" x14ac:dyDescent="0.2">
      <c r="A807" s="170"/>
      <c r="B807" s="170"/>
      <c r="C807" s="170"/>
      <c r="E807" s="170"/>
      <c r="F807" s="170"/>
      <c r="G807" s="170"/>
      <c r="H807" s="170"/>
      <c r="I807" s="170"/>
      <c r="J807" s="170"/>
      <c r="K807" s="170"/>
      <c r="L807" s="170"/>
      <c r="M807" s="170"/>
      <c r="N807" s="170"/>
      <c r="O807" s="170"/>
      <c r="P807" s="170"/>
      <c r="Q807" s="170"/>
      <c r="R807" s="170"/>
      <c r="S807" s="170"/>
      <c r="T807" s="171"/>
      <c r="U807" s="171"/>
      <c r="V807" s="171"/>
    </row>
    <row r="808" spans="1:22" x14ac:dyDescent="0.2">
      <c r="A808" s="170"/>
      <c r="B808" s="170"/>
      <c r="C808" s="170"/>
      <c r="E808" s="170"/>
      <c r="F808" s="170"/>
      <c r="G808" s="170"/>
      <c r="H808" s="170"/>
      <c r="I808" s="170"/>
      <c r="J808" s="170"/>
      <c r="K808" s="170"/>
      <c r="L808" s="170"/>
      <c r="M808" s="170"/>
      <c r="N808" s="170"/>
      <c r="O808" s="170"/>
      <c r="P808" s="170"/>
      <c r="Q808" s="170"/>
      <c r="R808" s="170"/>
      <c r="S808" s="170"/>
      <c r="T808" s="171"/>
      <c r="U808" s="171"/>
      <c r="V808" s="171"/>
    </row>
    <row r="809" spans="1:22" x14ac:dyDescent="0.2">
      <c r="A809" s="170"/>
      <c r="B809" s="170"/>
      <c r="C809" s="170"/>
      <c r="E809" s="170"/>
      <c r="F809" s="170"/>
      <c r="G809" s="170"/>
      <c r="H809" s="170"/>
      <c r="I809" s="170"/>
      <c r="J809" s="170"/>
      <c r="K809" s="170"/>
      <c r="L809" s="170"/>
      <c r="M809" s="170"/>
      <c r="N809" s="170"/>
      <c r="O809" s="170"/>
      <c r="P809" s="170"/>
      <c r="Q809" s="170"/>
      <c r="R809" s="170"/>
      <c r="S809" s="170"/>
      <c r="T809" s="171"/>
      <c r="U809" s="171"/>
      <c r="V809" s="171"/>
    </row>
    <row r="810" spans="1:22" x14ac:dyDescent="0.2">
      <c r="A810" s="170"/>
      <c r="B810" s="170"/>
      <c r="C810" s="170"/>
      <c r="E810" s="170"/>
      <c r="F810" s="170"/>
      <c r="G810" s="170"/>
      <c r="H810" s="170"/>
      <c r="I810" s="170"/>
      <c r="J810" s="170"/>
      <c r="K810" s="170"/>
      <c r="L810" s="170"/>
      <c r="M810" s="170"/>
      <c r="N810" s="170"/>
      <c r="O810" s="170"/>
      <c r="P810" s="170"/>
      <c r="Q810" s="170"/>
      <c r="R810" s="170"/>
      <c r="S810" s="170"/>
      <c r="T810" s="171"/>
      <c r="U810" s="171"/>
      <c r="V810" s="171"/>
    </row>
    <row r="811" spans="1:22" x14ac:dyDescent="0.2">
      <c r="A811" s="170"/>
      <c r="B811" s="170"/>
      <c r="C811" s="170"/>
      <c r="E811" s="170"/>
      <c r="F811" s="170"/>
      <c r="G811" s="170"/>
      <c r="H811" s="170"/>
      <c r="I811" s="170"/>
      <c r="J811" s="170"/>
      <c r="K811" s="170"/>
      <c r="L811" s="170"/>
      <c r="M811" s="170"/>
      <c r="N811" s="170"/>
      <c r="O811" s="170"/>
      <c r="P811" s="170"/>
      <c r="Q811" s="170"/>
      <c r="R811" s="170"/>
      <c r="S811" s="170"/>
      <c r="T811" s="171"/>
      <c r="U811" s="171"/>
      <c r="V811" s="171"/>
    </row>
    <row r="812" spans="1:22" x14ac:dyDescent="0.2">
      <c r="A812" s="170"/>
      <c r="B812" s="170"/>
      <c r="C812" s="170"/>
      <c r="E812" s="170"/>
      <c r="F812" s="170"/>
      <c r="G812" s="170"/>
      <c r="H812" s="170"/>
      <c r="I812" s="170"/>
      <c r="J812" s="170"/>
      <c r="K812" s="170"/>
      <c r="L812" s="170"/>
      <c r="M812" s="170"/>
      <c r="N812" s="170"/>
      <c r="O812" s="170"/>
      <c r="P812" s="170"/>
      <c r="Q812" s="170"/>
      <c r="R812" s="170"/>
      <c r="S812" s="170"/>
      <c r="T812" s="171"/>
      <c r="U812" s="171"/>
      <c r="V812" s="171"/>
    </row>
    <row r="813" spans="1:22" x14ac:dyDescent="0.2">
      <c r="A813" s="170"/>
      <c r="B813" s="170"/>
      <c r="C813" s="170"/>
      <c r="E813" s="170"/>
      <c r="F813" s="170"/>
      <c r="G813" s="170"/>
      <c r="H813" s="170"/>
      <c r="I813" s="170"/>
      <c r="J813" s="170"/>
      <c r="K813" s="170"/>
      <c r="L813" s="170"/>
      <c r="M813" s="170"/>
      <c r="N813" s="170"/>
      <c r="O813" s="170"/>
      <c r="P813" s="170"/>
      <c r="Q813" s="170"/>
      <c r="R813" s="170"/>
      <c r="S813" s="170"/>
      <c r="T813" s="171"/>
      <c r="U813" s="171"/>
      <c r="V813" s="171"/>
    </row>
    <row r="814" spans="1:22" x14ac:dyDescent="0.2">
      <c r="A814" s="170"/>
      <c r="B814" s="170"/>
      <c r="C814" s="170"/>
      <c r="E814" s="170"/>
      <c r="F814" s="170"/>
      <c r="G814" s="170"/>
      <c r="H814" s="170"/>
      <c r="I814" s="170"/>
      <c r="J814" s="170"/>
      <c r="K814" s="170"/>
      <c r="L814" s="170"/>
      <c r="M814" s="170"/>
      <c r="N814" s="170"/>
      <c r="O814" s="170"/>
      <c r="P814" s="170"/>
      <c r="Q814" s="170"/>
      <c r="R814" s="170"/>
      <c r="S814" s="170"/>
      <c r="T814" s="171"/>
      <c r="U814" s="171"/>
      <c r="V814" s="171"/>
    </row>
    <row r="815" spans="1:22" x14ac:dyDescent="0.2">
      <c r="A815" s="170"/>
      <c r="B815" s="170"/>
      <c r="C815" s="170"/>
      <c r="E815" s="170"/>
      <c r="F815" s="170"/>
      <c r="G815" s="170"/>
      <c r="H815" s="170"/>
      <c r="I815" s="170"/>
      <c r="J815" s="170"/>
      <c r="K815" s="170"/>
      <c r="L815" s="170"/>
      <c r="M815" s="170"/>
      <c r="N815" s="170"/>
      <c r="O815" s="170"/>
      <c r="P815" s="170"/>
      <c r="Q815" s="170"/>
      <c r="R815" s="170"/>
      <c r="S815" s="170"/>
      <c r="T815" s="171"/>
      <c r="U815" s="171"/>
      <c r="V815" s="171"/>
    </row>
    <row r="816" spans="1:22" x14ac:dyDescent="0.2">
      <c r="A816" s="170"/>
      <c r="B816" s="170"/>
      <c r="C816" s="170"/>
      <c r="E816" s="170"/>
      <c r="F816" s="170"/>
      <c r="G816" s="170"/>
      <c r="H816" s="170"/>
      <c r="I816" s="170"/>
      <c r="J816" s="170"/>
      <c r="K816" s="170"/>
      <c r="L816" s="170"/>
      <c r="M816" s="170"/>
      <c r="N816" s="170"/>
      <c r="O816" s="170"/>
      <c r="P816" s="170"/>
      <c r="Q816" s="170"/>
      <c r="R816" s="170"/>
      <c r="S816" s="170"/>
      <c r="T816" s="171"/>
      <c r="U816" s="171"/>
      <c r="V816" s="171"/>
    </row>
    <row r="817" spans="1:22" x14ac:dyDescent="0.2">
      <c r="A817" s="170"/>
      <c r="B817" s="170"/>
      <c r="C817" s="170"/>
      <c r="E817" s="170"/>
      <c r="F817" s="170"/>
      <c r="G817" s="170"/>
      <c r="H817" s="170"/>
      <c r="I817" s="170"/>
      <c r="J817" s="170"/>
      <c r="K817" s="170"/>
      <c r="L817" s="170"/>
      <c r="M817" s="170"/>
      <c r="N817" s="170"/>
      <c r="O817" s="170"/>
      <c r="P817" s="170"/>
      <c r="Q817" s="170"/>
      <c r="R817" s="170"/>
      <c r="S817" s="170"/>
      <c r="T817" s="171"/>
      <c r="U817" s="171"/>
      <c r="V817" s="171"/>
    </row>
    <row r="818" spans="1:22" x14ac:dyDescent="0.2">
      <c r="A818" s="170"/>
      <c r="B818" s="170"/>
      <c r="C818" s="170"/>
      <c r="E818" s="170"/>
      <c r="F818" s="170"/>
      <c r="G818" s="170"/>
      <c r="H818" s="170"/>
      <c r="I818" s="170"/>
      <c r="J818" s="170"/>
      <c r="K818" s="170"/>
      <c r="L818" s="170"/>
      <c r="M818" s="170"/>
      <c r="N818" s="170"/>
      <c r="O818" s="170"/>
      <c r="P818" s="170"/>
      <c r="Q818" s="170"/>
      <c r="R818" s="170"/>
      <c r="S818" s="170"/>
      <c r="T818" s="171"/>
      <c r="U818" s="171"/>
      <c r="V818" s="171"/>
    </row>
    <row r="819" spans="1:22" x14ac:dyDescent="0.2">
      <c r="A819" s="170"/>
      <c r="B819" s="170"/>
      <c r="C819" s="170"/>
      <c r="E819" s="170"/>
      <c r="F819" s="170"/>
      <c r="G819" s="170"/>
      <c r="H819" s="170"/>
      <c r="I819" s="170"/>
      <c r="J819" s="170"/>
      <c r="K819" s="170"/>
      <c r="L819" s="170"/>
      <c r="M819" s="170"/>
      <c r="N819" s="170"/>
      <c r="O819" s="170"/>
      <c r="P819" s="170"/>
      <c r="Q819" s="170"/>
      <c r="R819" s="170"/>
      <c r="S819" s="170"/>
      <c r="T819" s="171"/>
      <c r="U819" s="171"/>
      <c r="V819" s="171"/>
    </row>
    <row r="820" spans="1:22" x14ac:dyDescent="0.2">
      <c r="A820" s="170"/>
      <c r="B820" s="170"/>
      <c r="C820" s="170"/>
      <c r="E820" s="170"/>
      <c r="F820" s="170"/>
      <c r="G820" s="170"/>
      <c r="H820" s="170"/>
      <c r="I820" s="170"/>
      <c r="J820" s="170"/>
      <c r="K820" s="170"/>
      <c r="L820" s="170"/>
      <c r="M820" s="170"/>
      <c r="N820" s="170"/>
      <c r="O820" s="170"/>
      <c r="P820" s="170"/>
      <c r="Q820" s="170"/>
      <c r="R820" s="170"/>
      <c r="S820" s="170"/>
      <c r="T820" s="171"/>
      <c r="U820" s="171"/>
      <c r="V820" s="171"/>
    </row>
    <row r="821" spans="1:22" x14ac:dyDescent="0.2">
      <c r="A821" s="170"/>
      <c r="B821" s="170"/>
      <c r="C821" s="170"/>
      <c r="E821" s="170"/>
      <c r="F821" s="170"/>
      <c r="G821" s="170"/>
      <c r="H821" s="170"/>
      <c r="I821" s="170"/>
      <c r="J821" s="170"/>
      <c r="K821" s="170"/>
      <c r="L821" s="170"/>
      <c r="M821" s="170"/>
      <c r="N821" s="170"/>
      <c r="O821" s="170"/>
      <c r="P821" s="170"/>
      <c r="Q821" s="170"/>
      <c r="R821" s="170"/>
      <c r="S821" s="170"/>
      <c r="T821" s="171"/>
      <c r="U821" s="171"/>
      <c r="V821" s="171"/>
    </row>
    <row r="822" spans="1:22" x14ac:dyDescent="0.2">
      <c r="A822" s="170"/>
      <c r="B822" s="170"/>
      <c r="C822" s="170"/>
      <c r="E822" s="170"/>
      <c r="F822" s="170"/>
      <c r="G822" s="170"/>
      <c r="H822" s="170"/>
      <c r="I822" s="170"/>
      <c r="J822" s="170"/>
      <c r="K822" s="170"/>
      <c r="L822" s="170"/>
      <c r="M822" s="170"/>
      <c r="N822" s="170"/>
      <c r="O822" s="170"/>
      <c r="P822" s="170"/>
      <c r="Q822" s="170"/>
      <c r="R822" s="170"/>
      <c r="S822" s="170"/>
      <c r="T822" s="171"/>
      <c r="U822" s="171"/>
      <c r="V822" s="171"/>
    </row>
    <row r="823" spans="1:22" x14ac:dyDescent="0.2">
      <c r="A823" s="170"/>
      <c r="B823" s="170"/>
      <c r="C823" s="170"/>
      <c r="E823" s="170"/>
      <c r="F823" s="170"/>
      <c r="G823" s="170"/>
      <c r="H823" s="170"/>
      <c r="I823" s="170"/>
      <c r="J823" s="170"/>
      <c r="K823" s="170"/>
      <c r="L823" s="170"/>
      <c r="M823" s="170"/>
      <c r="N823" s="170"/>
      <c r="O823" s="170"/>
      <c r="P823" s="170"/>
      <c r="Q823" s="170"/>
      <c r="R823" s="170"/>
      <c r="S823" s="170"/>
      <c r="T823" s="171"/>
      <c r="U823" s="171"/>
      <c r="V823" s="171"/>
    </row>
    <row r="824" spans="1:22" x14ac:dyDescent="0.2">
      <c r="A824" s="170"/>
      <c r="B824" s="170"/>
      <c r="C824" s="170"/>
      <c r="E824" s="170"/>
      <c r="F824" s="170"/>
      <c r="G824" s="170"/>
      <c r="H824" s="170"/>
      <c r="I824" s="170"/>
      <c r="J824" s="170"/>
      <c r="K824" s="170"/>
      <c r="L824" s="170"/>
      <c r="M824" s="170"/>
      <c r="N824" s="170"/>
      <c r="O824" s="170"/>
      <c r="P824" s="170"/>
      <c r="Q824" s="170"/>
      <c r="R824" s="170"/>
      <c r="S824" s="170"/>
      <c r="T824" s="171"/>
      <c r="U824" s="171"/>
      <c r="V824" s="171"/>
    </row>
    <row r="825" spans="1:22" x14ac:dyDescent="0.2">
      <c r="A825" s="170"/>
      <c r="B825" s="170"/>
      <c r="C825" s="170"/>
      <c r="E825" s="170"/>
      <c r="F825" s="170"/>
      <c r="G825" s="170"/>
      <c r="H825" s="170"/>
      <c r="I825" s="170"/>
      <c r="J825" s="170"/>
      <c r="K825" s="170"/>
      <c r="L825" s="170"/>
      <c r="M825" s="170"/>
      <c r="N825" s="170"/>
      <c r="O825" s="170"/>
      <c r="P825" s="170"/>
      <c r="Q825" s="170"/>
      <c r="R825" s="170"/>
      <c r="S825" s="170"/>
      <c r="T825" s="171"/>
      <c r="U825" s="171"/>
      <c r="V825" s="171"/>
    </row>
    <row r="826" spans="1:22" x14ac:dyDescent="0.2">
      <c r="A826" s="170"/>
      <c r="B826" s="170"/>
      <c r="C826" s="170"/>
      <c r="E826" s="170"/>
      <c r="F826" s="170"/>
      <c r="G826" s="170"/>
      <c r="H826" s="170"/>
      <c r="I826" s="170"/>
      <c r="J826" s="170"/>
      <c r="K826" s="170"/>
      <c r="L826" s="170"/>
      <c r="M826" s="170"/>
      <c r="N826" s="170"/>
      <c r="O826" s="170"/>
      <c r="P826" s="170"/>
      <c r="Q826" s="170"/>
      <c r="R826" s="170"/>
      <c r="S826" s="170"/>
      <c r="T826" s="171"/>
      <c r="U826" s="171"/>
      <c r="V826" s="171"/>
    </row>
    <row r="827" spans="1:22" x14ac:dyDescent="0.2">
      <c r="A827" s="170"/>
      <c r="B827" s="170"/>
      <c r="C827" s="170"/>
      <c r="E827" s="170"/>
      <c r="F827" s="170"/>
      <c r="G827" s="170"/>
      <c r="H827" s="170"/>
      <c r="I827" s="170"/>
      <c r="J827" s="170"/>
      <c r="K827" s="170"/>
      <c r="L827" s="170"/>
      <c r="M827" s="170"/>
      <c r="N827" s="170"/>
      <c r="O827" s="170"/>
      <c r="P827" s="170"/>
      <c r="Q827" s="170"/>
      <c r="R827" s="170"/>
      <c r="S827" s="170"/>
      <c r="T827" s="171"/>
      <c r="U827" s="171"/>
      <c r="V827" s="171"/>
    </row>
    <row r="828" spans="1:22" x14ac:dyDescent="0.2">
      <c r="A828" s="170"/>
      <c r="B828" s="170"/>
      <c r="C828" s="170"/>
      <c r="E828" s="170"/>
      <c r="F828" s="170"/>
      <c r="G828" s="170"/>
      <c r="H828" s="170"/>
      <c r="I828" s="170"/>
      <c r="J828" s="170"/>
      <c r="K828" s="170"/>
      <c r="L828" s="170"/>
      <c r="M828" s="170"/>
      <c r="N828" s="170"/>
      <c r="O828" s="170"/>
      <c r="P828" s="170"/>
      <c r="Q828" s="170"/>
      <c r="R828" s="170"/>
      <c r="S828" s="170"/>
      <c r="T828" s="171"/>
      <c r="U828" s="171"/>
      <c r="V828" s="171"/>
    </row>
    <row r="829" spans="1:22" x14ac:dyDescent="0.2">
      <c r="A829" s="170"/>
      <c r="B829" s="170"/>
      <c r="C829" s="170"/>
      <c r="E829" s="170"/>
      <c r="F829" s="170"/>
      <c r="G829" s="170"/>
      <c r="H829" s="170"/>
      <c r="I829" s="170"/>
      <c r="J829" s="170"/>
      <c r="K829" s="170"/>
      <c r="L829" s="170"/>
      <c r="M829" s="170"/>
      <c r="N829" s="170"/>
      <c r="O829" s="170"/>
      <c r="P829" s="170"/>
      <c r="Q829" s="170"/>
      <c r="R829" s="170"/>
      <c r="S829" s="170"/>
      <c r="T829" s="171"/>
      <c r="U829" s="171"/>
      <c r="V829" s="171"/>
    </row>
    <row r="830" spans="1:22" x14ac:dyDescent="0.2">
      <c r="A830" s="170"/>
      <c r="B830" s="170"/>
      <c r="C830" s="170"/>
      <c r="E830" s="170"/>
      <c r="F830" s="170"/>
      <c r="G830" s="170"/>
      <c r="H830" s="170"/>
      <c r="I830" s="170"/>
      <c r="J830" s="170"/>
      <c r="K830" s="170"/>
      <c r="L830" s="170"/>
      <c r="M830" s="170"/>
      <c r="N830" s="170"/>
      <c r="O830" s="170"/>
      <c r="P830" s="170"/>
      <c r="Q830" s="170"/>
      <c r="R830" s="170"/>
      <c r="S830" s="170"/>
      <c r="T830" s="171"/>
      <c r="U830" s="171"/>
      <c r="V830" s="171"/>
    </row>
    <row r="831" spans="1:22" x14ac:dyDescent="0.2">
      <c r="A831" s="170"/>
      <c r="B831" s="170"/>
      <c r="C831" s="170"/>
      <c r="E831" s="170"/>
      <c r="F831" s="170"/>
      <c r="G831" s="170"/>
      <c r="H831" s="170"/>
      <c r="I831" s="170"/>
      <c r="J831" s="170"/>
      <c r="K831" s="170"/>
      <c r="L831" s="170"/>
      <c r="M831" s="170"/>
      <c r="N831" s="170"/>
      <c r="O831" s="170"/>
      <c r="P831" s="170"/>
      <c r="Q831" s="170"/>
      <c r="R831" s="170"/>
      <c r="S831" s="170"/>
      <c r="T831" s="171"/>
      <c r="U831" s="171"/>
      <c r="V831" s="171"/>
    </row>
    <row r="832" spans="1:22" x14ac:dyDescent="0.2">
      <c r="A832" s="170"/>
      <c r="B832" s="170"/>
      <c r="C832" s="170"/>
      <c r="E832" s="170"/>
      <c r="F832" s="170"/>
      <c r="G832" s="170"/>
      <c r="H832" s="170"/>
      <c r="I832" s="170"/>
      <c r="J832" s="170"/>
      <c r="K832" s="170"/>
      <c r="L832" s="170"/>
      <c r="M832" s="170"/>
      <c r="N832" s="170"/>
      <c r="O832" s="170"/>
      <c r="P832" s="170"/>
      <c r="Q832" s="170"/>
      <c r="R832" s="170"/>
      <c r="S832" s="170"/>
      <c r="T832" s="171"/>
      <c r="U832" s="171"/>
      <c r="V832" s="171"/>
    </row>
    <row r="833" spans="1:22" x14ac:dyDescent="0.2">
      <c r="A833" s="170"/>
      <c r="B833" s="170"/>
      <c r="C833" s="170"/>
      <c r="E833" s="170"/>
      <c r="F833" s="170"/>
      <c r="G833" s="170"/>
      <c r="H833" s="170"/>
      <c r="I833" s="170"/>
      <c r="J833" s="170"/>
      <c r="K833" s="170"/>
      <c r="L833" s="170"/>
      <c r="M833" s="170"/>
      <c r="N833" s="170"/>
      <c r="O833" s="170"/>
      <c r="P833" s="170"/>
      <c r="Q833" s="170"/>
      <c r="R833" s="170"/>
      <c r="S833" s="170"/>
      <c r="T833" s="171"/>
      <c r="U833" s="171"/>
      <c r="V833" s="171"/>
    </row>
    <row r="834" spans="1:22" x14ac:dyDescent="0.2">
      <c r="A834" s="170"/>
      <c r="B834" s="170"/>
      <c r="C834" s="170"/>
      <c r="E834" s="170"/>
      <c r="F834" s="170"/>
      <c r="G834" s="170"/>
      <c r="H834" s="170"/>
      <c r="I834" s="170"/>
      <c r="J834" s="170"/>
      <c r="K834" s="170"/>
      <c r="L834" s="170"/>
      <c r="M834" s="170"/>
      <c r="N834" s="170"/>
      <c r="O834" s="170"/>
      <c r="P834" s="170"/>
      <c r="Q834" s="170"/>
      <c r="R834" s="170"/>
      <c r="S834" s="170"/>
      <c r="T834" s="171"/>
      <c r="U834" s="171"/>
      <c r="V834" s="171"/>
    </row>
    <row r="835" spans="1:22" x14ac:dyDescent="0.2">
      <c r="A835" s="170"/>
      <c r="B835" s="170"/>
      <c r="C835" s="170"/>
      <c r="E835" s="170"/>
      <c r="F835" s="170"/>
      <c r="G835" s="170"/>
      <c r="H835" s="170"/>
      <c r="I835" s="170"/>
      <c r="J835" s="170"/>
      <c r="K835" s="170"/>
      <c r="L835" s="170"/>
      <c r="M835" s="170"/>
      <c r="N835" s="170"/>
      <c r="O835" s="170"/>
      <c r="P835" s="170"/>
      <c r="Q835" s="170"/>
      <c r="R835" s="170"/>
      <c r="S835" s="170"/>
      <c r="T835" s="171"/>
      <c r="U835" s="171"/>
      <c r="V835" s="171"/>
    </row>
    <row r="836" spans="1:22" x14ac:dyDescent="0.2">
      <c r="A836" s="170"/>
      <c r="B836" s="170"/>
      <c r="C836" s="170"/>
      <c r="E836" s="170"/>
      <c r="F836" s="170"/>
      <c r="G836" s="170"/>
      <c r="H836" s="170"/>
      <c r="I836" s="170"/>
      <c r="J836" s="170"/>
      <c r="K836" s="170"/>
      <c r="L836" s="170"/>
      <c r="M836" s="170"/>
      <c r="N836" s="170"/>
      <c r="O836" s="170"/>
      <c r="P836" s="170"/>
      <c r="Q836" s="170"/>
      <c r="R836" s="170"/>
      <c r="S836" s="170"/>
      <c r="T836" s="171"/>
      <c r="U836" s="171"/>
      <c r="V836" s="171"/>
    </row>
    <row r="837" spans="1:22" x14ac:dyDescent="0.2">
      <c r="A837" s="170"/>
      <c r="B837" s="170"/>
      <c r="C837" s="170"/>
      <c r="E837" s="170"/>
      <c r="F837" s="170"/>
      <c r="G837" s="170"/>
      <c r="H837" s="170"/>
      <c r="I837" s="170"/>
      <c r="J837" s="170"/>
      <c r="K837" s="170"/>
      <c r="L837" s="170"/>
      <c r="M837" s="170"/>
      <c r="N837" s="170"/>
      <c r="O837" s="170"/>
      <c r="P837" s="170"/>
      <c r="Q837" s="170"/>
      <c r="R837" s="170"/>
      <c r="S837" s="170"/>
      <c r="T837" s="171"/>
      <c r="U837" s="171"/>
      <c r="V837" s="171"/>
    </row>
    <row r="838" spans="1:22" x14ac:dyDescent="0.2">
      <c r="A838" s="170"/>
      <c r="B838" s="170"/>
      <c r="C838" s="170"/>
      <c r="E838" s="170"/>
      <c r="F838" s="170"/>
      <c r="G838" s="170"/>
      <c r="H838" s="170"/>
      <c r="I838" s="170"/>
      <c r="J838" s="170"/>
      <c r="K838" s="170"/>
      <c r="L838" s="170"/>
      <c r="M838" s="170"/>
      <c r="N838" s="170"/>
      <c r="O838" s="170"/>
      <c r="P838" s="170"/>
      <c r="Q838" s="170"/>
      <c r="R838" s="170"/>
      <c r="S838" s="170"/>
      <c r="T838" s="171"/>
      <c r="U838" s="171"/>
      <c r="V838" s="171"/>
    </row>
    <row r="839" spans="1:22" x14ac:dyDescent="0.2">
      <c r="A839" s="170"/>
      <c r="B839" s="170"/>
      <c r="C839" s="170"/>
      <c r="E839" s="170"/>
      <c r="F839" s="170"/>
      <c r="G839" s="170"/>
      <c r="H839" s="170"/>
      <c r="I839" s="170"/>
      <c r="J839" s="170"/>
      <c r="K839" s="170"/>
      <c r="L839" s="170"/>
      <c r="M839" s="170"/>
      <c r="N839" s="170"/>
      <c r="O839" s="170"/>
      <c r="P839" s="170"/>
      <c r="Q839" s="170"/>
      <c r="R839" s="170"/>
      <c r="S839" s="170"/>
      <c r="T839" s="171"/>
      <c r="U839" s="171"/>
      <c r="V839" s="171"/>
    </row>
    <row r="840" spans="1:22" x14ac:dyDescent="0.2">
      <c r="A840" s="170"/>
      <c r="B840" s="170"/>
      <c r="C840" s="170"/>
      <c r="E840" s="170"/>
      <c r="F840" s="170"/>
      <c r="G840" s="170"/>
      <c r="H840" s="170"/>
      <c r="I840" s="170"/>
      <c r="J840" s="170"/>
      <c r="K840" s="170"/>
      <c r="L840" s="170"/>
      <c r="M840" s="170"/>
      <c r="N840" s="170"/>
      <c r="O840" s="170"/>
      <c r="P840" s="170"/>
      <c r="Q840" s="170"/>
      <c r="R840" s="170"/>
      <c r="S840" s="170"/>
      <c r="T840" s="171"/>
      <c r="U840" s="171"/>
      <c r="V840" s="171"/>
    </row>
    <row r="841" spans="1:22" x14ac:dyDescent="0.2">
      <c r="A841" s="170"/>
      <c r="B841" s="170"/>
      <c r="C841" s="170"/>
      <c r="E841" s="170"/>
      <c r="F841" s="170"/>
      <c r="G841" s="170"/>
      <c r="H841" s="170"/>
      <c r="I841" s="170"/>
      <c r="J841" s="170"/>
      <c r="K841" s="170"/>
      <c r="L841" s="170"/>
      <c r="M841" s="170"/>
      <c r="N841" s="170"/>
      <c r="O841" s="170"/>
      <c r="P841" s="170"/>
      <c r="Q841" s="170"/>
      <c r="R841" s="170"/>
      <c r="S841" s="170"/>
      <c r="T841" s="171"/>
      <c r="U841" s="171"/>
      <c r="V841" s="171"/>
    </row>
    <row r="842" spans="1:22" x14ac:dyDescent="0.2">
      <c r="A842" s="170"/>
      <c r="B842" s="170"/>
      <c r="C842" s="170"/>
      <c r="E842" s="170"/>
      <c r="F842" s="170"/>
      <c r="G842" s="170"/>
      <c r="H842" s="170"/>
      <c r="I842" s="170"/>
      <c r="J842" s="170"/>
      <c r="K842" s="170"/>
      <c r="L842" s="170"/>
      <c r="M842" s="170"/>
      <c r="N842" s="170"/>
      <c r="O842" s="170"/>
      <c r="P842" s="170"/>
      <c r="Q842" s="170"/>
      <c r="R842" s="170"/>
      <c r="S842" s="170"/>
      <c r="T842" s="171"/>
      <c r="U842" s="171"/>
      <c r="V842" s="171"/>
    </row>
    <row r="843" spans="1:22" x14ac:dyDescent="0.2">
      <c r="A843" s="170"/>
      <c r="B843" s="170"/>
      <c r="C843" s="170"/>
      <c r="E843" s="170"/>
      <c r="F843" s="170"/>
      <c r="G843" s="170"/>
      <c r="H843" s="170"/>
      <c r="I843" s="170"/>
      <c r="J843" s="170"/>
      <c r="K843" s="170"/>
      <c r="L843" s="170"/>
      <c r="M843" s="170"/>
      <c r="N843" s="170"/>
      <c r="O843" s="170"/>
      <c r="P843" s="170"/>
      <c r="Q843" s="170"/>
      <c r="R843" s="170"/>
      <c r="S843" s="170"/>
      <c r="T843" s="171"/>
      <c r="U843" s="171"/>
      <c r="V843" s="171"/>
    </row>
    <row r="844" spans="1:22" x14ac:dyDescent="0.2">
      <c r="A844" s="170"/>
      <c r="B844" s="170"/>
      <c r="C844" s="170"/>
      <c r="E844" s="170"/>
      <c r="F844" s="170"/>
      <c r="G844" s="170"/>
      <c r="H844" s="170"/>
      <c r="I844" s="170"/>
      <c r="J844" s="170"/>
      <c r="K844" s="170"/>
      <c r="L844" s="170"/>
      <c r="M844" s="170"/>
      <c r="N844" s="170"/>
      <c r="O844" s="170"/>
      <c r="P844" s="170"/>
      <c r="Q844" s="170"/>
      <c r="R844" s="170"/>
      <c r="S844" s="170"/>
      <c r="T844" s="171"/>
      <c r="U844" s="171"/>
      <c r="V844" s="171"/>
    </row>
    <row r="845" spans="1:22" x14ac:dyDescent="0.2">
      <c r="A845" s="170"/>
      <c r="B845" s="170"/>
      <c r="C845" s="170"/>
      <c r="E845" s="170"/>
      <c r="F845" s="170"/>
      <c r="G845" s="170"/>
      <c r="H845" s="170"/>
      <c r="I845" s="170"/>
      <c r="J845" s="170"/>
      <c r="K845" s="170"/>
      <c r="L845" s="170"/>
      <c r="M845" s="170"/>
      <c r="N845" s="170"/>
      <c r="O845" s="170"/>
      <c r="P845" s="170"/>
      <c r="Q845" s="170"/>
      <c r="R845" s="170"/>
      <c r="S845" s="170"/>
      <c r="T845" s="171"/>
      <c r="U845" s="171"/>
      <c r="V845" s="171"/>
    </row>
    <row r="846" spans="1:22" x14ac:dyDescent="0.2">
      <c r="A846" s="170"/>
      <c r="B846" s="170"/>
      <c r="C846" s="170"/>
      <c r="E846" s="170"/>
      <c r="F846" s="170"/>
      <c r="G846" s="170"/>
      <c r="H846" s="170"/>
      <c r="I846" s="170"/>
      <c r="J846" s="170"/>
      <c r="K846" s="170"/>
      <c r="L846" s="170"/>
      <c r="M846" s="170"/>
      <c r="N846" s="170"/>
      <c r="O846" s="170"/>
      <c r="P846" s="170"/>
      <c r="Q846" s="170"/>
      <c r="R846" s="170"/>
      <c r="S846" s="170"/>
      <c r="T846" s="171"/>
      <c r="U846" s="171"/>
      <c r="V846" s="171"/>
    </row>
    <row r="847" spans="1:22" x14ac:dyDescent="0.2">
      <c r="A847" s="170"/>
      <c r="B847" s="170"/>
      <c r="C847" s="170"/>
      <c r="E847" s="170"/>
      <c r="F847" s="170"/>
      <c r="G847" s="170"/>
      <c r="H847" s="170"/>
      <c r="I847" s="170"/>
      <c r="J847" s="170"/>
      <c r="K847" s="170"/>
      <c r="L847" s="170"/>
      <c r="M847" s="170"/>
      <c r="N847" s="170"/>
      <c r="O847" s="170"/>
      <c r="P847" s="170"/>
      <c r="Q847" s="170"/>
      <c r="R847" s="170"/>
      <c r="S847" s="170"/>
      <c r="T847" s="171"/>
      <c r="U847" s="171"/>
      <c r="V847" s="171"/>
    </row>
    <row r="848" spans="1:22" x14ac:dyDescent="0.2">
      <c r="A848" s="170"/>
      <c r="B848" s="170"/>
      <c r="C848" s="170"/>
      <c r="E848" s="170"/>
      <c r="F848" s="170"/>
      <c r="G848" s="170"/>
      <c r="H848" s="170"/>
      <c r="I848" s="170"/>
      <c r="J848" s="170"/>
      <c r="K848" s="170"/>
      <c r="L848" s="170"/>
      <c r="M848" s="170"/>
      <c r="N848" s="170"/>
      <c r="O848" s="170"/>
      <c r="P848" s="170"/>
      <c r="Q848" s="170"/>
      <c r="R848" s="170"/>
      <c r="S848" s="170"/>
      <c r="T848" s="171"/>
      <c r="U848" s="171"/>
      <c r="V848" s="171"/>
    </row>
    <row r="849" spans="1:22" x14ac:dyDescent="0.2">
      <c r="A849" s="170"/>
      <c r="B849" s="170"/>
      <c r="C849" s="170"/>
      <c r="E849" s="170"/>
      <c r="F849" s="170"/>
      <c r="G849" s="170"/>
      <c r="H849" s="170"/>
      <c r="I849" s="170"/>
      <c r="J849" s="170"/>
      <c r="K849" s="170"/>
      <c r="L849" s="170"/>
      <c r="M849" s="170"/>
      <c r="N849" s="170"/>
      <c r="O849" s="170"/>
      <c r="P849" s="170"/>
      <c r="Q849" s="170"/>
      <c r="R849" s="170"/>
      <c r="S849" s="170"/>
      <c r="T849" s="171"/>
      <c r="U849" s="171"/>
      <c r="V849" s="171"/>
    </row>
    <row r="850" spans="1:22" x14ac:dyDescent="0.2">
      <c r="A850" s="170"/>
      <c r="B850" s="170"/>
      <c r="C850" s="170"/>
      <c r="E850" s="170"/>
      <c r="F850" s="170"/>
      <c r="G850" s="170"/>
      <c r="H850" s="170"/>
      <c r="I850" s="170"/>
      <c r="J850" s="170"/>
      <c r="K850" s="170"/>
      <c r="L850" s="170"/>
      <c r="M850" s="170"/>
      <c r="N850" s="170"/>
      <c r="O850" s="170"/>
      <c r="P850" s="170"/>
      <c r="Q850" s="170"/>
      <c r="R850" s="170"/>
      <c r="S850" s="170"/>
      <c r="T850" s="171"/>
      <c r="U850" s="171"/>
      <c r="V850" s="171"/>
    </row>
    <row r="851" spans="1:22" x14ac:dyDescent="0.2">
      <c r="A851" s="170"/>
      <c r="B851" s="170"/>
      <c r="C851" s="170"/>
      <c r="E851" s="170"/>
      <c r="F851" s="170"/>
      <c r="G851" s="170"/>
      <c r="H851" s="170"/>
      <c r="I851" s="170"/>
      <c r="J851" s="170"/>
      <c r="K851" s="170"/>
      <c r="L851" s="170"/>
      <c r="M851" s="170"/>
      <c r="N851" s="170"/>
      <c r="O851" s="170"/>
      <c r="P851" s="170"/>
      <c r="Q851" s="170"/>
      <c r="R851" s="170"/>
      <c r="S851" s="170"/>
      <c r="T851" s="171"/>
      <c r="U851" s="171"/>
      <c r="V851" s="171"/>
    </row>
    <row r="852" spans="1:22" x14ac:dyDescent="0.2">
      <c r="A852" s="170"/>
      <c r="B852" s="170"/>
      <c r="C852" s="170"/>
      <c r="E852" s="170"/>
      <c r="F852" s="170"/>
      <c r="G852" s="170"/>
      <c r="H852" s="170"/>
      <c r="I852" s="170"/>
      <c r="J852" s="170"/>
      <c r="K852" s="170"/>
      <c r="L852" s="170"/>
      <c r="M852" s="170"/>
      <c r="N852" s="170"/>
      <c r="O852" s="170"/>
      <c r="P852" s="170"/>
      <c r="Q852" s="170"/>
      <c r="R852" s="170"/>
      <c r="S852" s="170"/>
      <c r="T852" s="171"/>
      <c r="U852" s="171"/>
      <c r="V852" s="171"/>
    </row>
    <row r="853" spans="1:22" x14ac:dyDescent="0.2">
      <c r="A853" s="170"/>
      <c r="B853" s="170"/>
      <c r="C853" s="170"/>
      <c r="E853" s="170"/>
      <c r="F853" s="170"/>
      <c r="G853" s="170"/>
      <c r="H853" s="170"/>
      <c r="I853" s="170"/>
      <c r="J853" s="170"/>
      <c r="K853" s="170"/>
      <c r="L853" s="170"/>
      <c r="M853" s="170"/>
      <c r="N853" s="170"/>
      <c r="O853" s="170"/>
      <c r="P853" s="170"/>
      <c r="Q853" s="170"/>
      <c r="R853" s="170"/>
      <c r="S853" s="170"/>
      <c r="T853" s="171"/>
      <c r="U853" s="171"/>
      <c r="V853" s="171"/>
    </row>
    <row r="854" spans="1:22" x14ac:dyDescent="0.2">
      <c r="A854" s="170"/>
      <c r="B854" s="170"/>
      <c r="C854" s="170"/>
      <c r="E854" s="170"/>
      <c r="F854" s="170"/>
      <c r="G854" s="170"/>
      <c r="H854" s="170"/>
      <c r="I854" s="170"/>
      <c r="J854" s="170"/>
      <c r="K854" s="170"/>
      <c r="L854" s="170"/>
      <c r="M854" s="170"/>
      <c r="N854" s="170"/>
      <c r="O854" s="170"/>
      <c r="P854" s="170"/>
      <c r="Q854" s="170"/>
      <c r="R854" s="170"/>
      <c r="S854" s="170"/>
      <c r="T854" s="171"/>
      <c r="U854" s="171"/>
      <c r="V854" s="171"/>
    </row>
    <row r="855" spans="1:22" x14ac:dyDescent="0.2">
      <c r="A855" s="170"/>
      <c r="B855" s="170"/>
      <c r="C855" s="170"/>
      <c r="E855" s="170"/>
      <c r="F855" s="170"/>
      <c r="G855" s="170"/>
      <c r="H855" s="170"/>
      <c r="I855" s="170"/>
      <c r="J855" s="170"/>
      <c r="K855" s="170"/>
      <c r="L855" s="170"/>
      <c r="M855" s="170"/>
      <c r="N855" s="170"/>
      <c r="O855" s="170"/>
      <c r="P855" s="170"/>
      <c r="Q855" s="170"/>
      <c r="R855" s="170"/>
      <c r="S855" s="170"/>
      <c r="T855" s="171"/>
      <c r="U855" s="171"/>
      <c r="V855" s="171"/>
    </row>
    <row r="856" spans="1:22" x14ac:dyDescent="0.2">
      <c r="A856" s="170"/>
      <c r="B856" s="170"/>
      <c r="C856" s="170"/>
      <c r="E856" s="170"/>
      <c r="F856" s="170"/>
      <c r="G856" s="170"/>
      <c r="H856" s="170"/>
      <c r="I856" s="170"/>
      <c r="J856" s="170"/>
      <c r="K856" s="170"/>
      <c r="L856" s="170"/>
      <c r="M856" s="170"/>
      <c r="N856" s="170"/>
      <c r="O856" s="170"/>
      <c r="P856" s="170"/>
      <c r="Q856" s="170"/>
      <c r="R856" s="170"/>
      <c r="S856" s="170"/>
      <c r="T856" s="171"/>
      <c r="U856" s="171"/>
      <c r="V856" s="171"/>
    </row>
    <row r="857" spans="1:22" x14ac:dyDescent="0.2">
      <c r="A857" s="170"/>
      <c r="B857" s="170"/>
      <c r="C857" s="170"/>
      <c r="E857" s="170"/>
      <c r="F857" s="170"/>
      <c r="G857" s="170"/>
      <c r="H857" s="170"/>
      <c r="I857" s="170"/>
      <c r="J857" s="170"/>
      <c r="K857" s="170"/>
      <c r="L857" s="170"/>
      <c r="M857" s="170"/>
      <c r="N857" s="170"/>
      <c r="O857" s="170"/>
      <c r="P857" s="170"/>
      <c r="Q857" s="170"/>
      <c r="R857" s="170"/>
      <c r="S857" s="170"/>
      <c r="T857" s="171"/>
      <c r="U857" s="171"/>
      <c r="V857" s="171"/>
    </row>
    <row r="858" spans="1:22" x14ac:dyDescent="0.2">
      <c r="A858" s="170"/>
      <c r="B858" s="170"/>
      <c r="C858" s="170"/>
      <c r="E858" s="170"/>
      <c r="F858" s="170"/>
      <c r="G858" s="170"/>
      <c r="H858" s="170"/>
      <c r="I858" s="170"/>
      <c r="J858" s="170"/>
      <c r="K858" s="170"/>
      <c r="L858" s="170"/>
      <c r="M858" s="170"/>
      <c r="N858" s="170"/>
      <c r="O858" s="170"/>
      <c r="P858" s="170"/>
      <c r="Q858" s="170"/>
      <c r="R858" s="170"/>
      <c r="S858" s="170"/>
      <c r="T858" s="171"/>
      <c r="U858" s="171"/>
      <c r="V858" s="171"/>
    </row>
    <row r="859" spans="1:22" x14ac:dyDescent="0.2">
      <c r="A859" s="170"/>
      <c r="B859" s="170"/>
      <c r="C859" s="170"/>
      <c r="E859" s="170"/>
      <c r="F859" s="170"/>
      <c r="G859" s="170"/>
      <c r="H859" s="170"/>
      <c r="I859" s="170"/>
      <c r="J859" s="170"/>
      <c r="K859" s="170"/>
      <c r="L859" s="170"/>
      <c r="M859" s="170"/>
      <c r="N859" s="170"/>
      <c r="O859" s="170"/>
      <c r="P859" s="170"/>
      <c r="Q859" s="170"/>
      <c r="R859" s="170"/>
      <c r="S859" s="170"/>
      <c r="T859" s="171"/>
      <c r="U859" s="171"/>
      <c r="V859" s="171"/>
    </row>
    <row r="860" spans="1:22" x14ac:dyDescent="0.2">
      <c r="A860" s="170"/>
      <c r="B860" s="170"/>
      <c r="C860" s="170"/>
      <c r="E860" s="170"/>
      <c r="F860" s="170"/>
      <c r="G860" s="170"/>
      <c r="H860" s="170"/>
      <c r="I860" s="170"/>
      <c r="J860" s="170"/>
      <c r="K860" s="170"/>
      <c r="L860" s="170"/>
      <c r="M860" s="170"/>
      <c r="N860" s="170"/>
      <c r="O860" s="170"/>
      <c r="P860" s="170"/>
      <c r="Q860" s="170"/>
      <c r="R860" s="170"/>
      <c r="S860" s="170"/>
      <c r="T860" s="171"/>
      <c r="U860" s="171"/>
      <c r="V860" s="171"/>
    </row>
    <row r="861" spans="1:22" x14ac:dyDescent="0.2">
      <c r="A861" s="170"/>
      <c r="B861" s="170"/>
      <c r="C861" s="170"/>
      <c r="E861" s="170"/>
      <c r="F861" s="170"/>
      <c r="G861" s="170"/>
      <c r="H861" s="170"/>
      <c r="I861" s="170"/>
      <c r="J861" s="170"/>
      <c r="K861" s="170"/>
      <c r="L861" s="170"/>
      <c r="M861" s="170"/>
      <c r="N861" s="170"/>
      <c r="O861" s="170"/>
      <c r="P861" s="170"/>
      <c r="Q861" s="170"/>
      <c r="R861" s="170"/>
      <c r="S861" s="170"/>
      <c r="T861" s="171"/>
      <c r="U861" s="171"/>
      <c r="V861" s="171"/>
    </row>
    <row r="862" spans="1:22" x14ac:dyDescent="0.2">
      <c r="A862" s="170"/>
      <c r="B862" s="170"/>
      <c r="C862" s="170"/>
      <c r="E862" s="170"/>
      <c r="F862" s="170"/>
      <c r="G862" s="170"/>
      <c r="H862" s="170"/>
      <c r="I862" s="170"/>
      <c r="J862" s="170"/>
      <c r="K862" s="170"/>
      <c r="L862" s="170"/>
      <c r="M862" s="170"/>
      <c r="N862" s="170"/>
      <c r="O862" s="170"/>
      <c r="P862" s="170"/>
      <c r="Q862" s="170"/>
      <c r="R862" s="170"/>
      <c r="S862" s="170"/>
      <c r="T862" s="171"/>
      <c r="U862" s="171"/>
      <c r="V862" s="171"/>
    </row>
    <row r="863" spans="1:22" x14ac:dyDescent="0.2">
      <c r="A863" s="170"/>
      <c r="B863" s="170"/>
      <c r="C863" s="170"/>
      <c r="E863" s="170"/>
      <c r="F863" s="170"/>
      <c r="G863" s="170"/>
      <c r="H863" s="170"/>
      <c r="I863" s="170"/>
      <c r="J863" s="170"/>
      <c r="K863" s="170"/>
      <c r="L863" s="170"/>
      <c r="M863" s="170"/>
      <c r="N863" s="170"/>
      <c r="O863" s="170"/>
      <c r="P863" s="170"/>
      <c r="Q863" s="170"/>
      <c r="R863" s="170"/>
      <c r="S863" s="170"/>
      <c r="T863" s="171"/>
      <c r="U863" s="171"/>
      <c r="V863" s="171"/>
    </row>
    <row r="864" spans="1:22" x14ac:dyDescent="0.2">
      <c r="A864" s="170"/>
      <c r="B864" s="170"/>
      <c r="C864" s="170"/>
      <c r="E864" s="170"/>
      <c r="F864" s="170"/>
      <c r="G864" s="170"/>
      <c r="H864" s="170"/>
      <c r="I864" s="170"/>
      <c r="J864" s="170"/>
      <c r="K864" s="170"/>
      <c r="L864" s="170"/>
      <c r="M864" s="170"/>
      <c r="N864" s="170"/>
      <c r="O864" s="170"/>
      <c r="P864" s="170"/>
      <c r="Q864" s="170"/>
      <c r="R864" s="170"/>
      <c r="S864" s="170"/>
      <c r="T864" s="171"/>
      <c r="U864" s="171"/>
      <c r="V864" s="171"/>
    </row>
    <row r="865" spans="1:22" x14ac:dyDescent="0.2">
      <c r="A865" s="170"/>
      <c r="B865" s="170"/>
      <c r="C865" s="170"/>
      <c r="E865" s="170"/>
      <c r="F865" s="170"/>
      <c r="G865" s="170"/>
      <c r="H865" s="170"/>
      <c r="I865" s="170"/>
      <c r="J865" s="170"/>
      <c r="K865" s="170"/>
      <c r="L865" s="170"/>
      <c r="M865" s="170"/>
      <c r="N865" s="170"/>
      <c r="O865" s="170"/>
      <c r="P865" s="170"/>
      <c r="Q865" s="170"/>
      <c r="R865" s="170"/>
      <c r="S865" s="170"/>
      <c r="T865" s="171"/>
      <c r="U865" s="171"/>
      <c r="V865" s="171"/>
    </row>
    <row r="866" spans="1:22" x14ac:dyDescent="0.2">
      <c r="A866" s="170"/>
      <c r="B866" s="170"/>
      <c r="C866" s="170"/>
      <c r="E866" s="170"/>
      <c r="F866" s="170"/>
      <c r="G866" s="170"/>
      <c r="H866" s="170"/>
      <c r="I866" s="170"/>
      <c r="J866" s="170"/>
      <c r="K866" s="170"/>
      <c r="L866" s="170"/>
      <c r="M866" s="170"/>
      <c r="N866" s="170"/>
      <c r="O866" s="170"/>
      <c r="P866" s="170"/>
      <c r="Q866" s="170"/>
      <c r="R866" s="170"/>
      <c r="S866" s="170"/>
      <c r="T866" s="171"/>
      <c r="U866" s="171"/>
      <c r="V866" s="171"/>
    </row>
    <row r="867" spans="1:22" x14ac:dyDescent="0.2">
      <c r="A867" s="170"/>
      <c r="B867" s="170"/>
      <c r="C867" s="170"/>
      <c r="E867" s="170"/>
      <c r="F867" s="170"/>
      <c r="G867" s="170"/>
      <c r="H867" s="170"/>
      <c r="I867" s="170"/>
      <c r="J867" s="170"/>
      <c r="K867" s="170"/>
      <c r="L867" s="170"/>
      <c r="M867" s="170"/>
      <c r="N867" s="170"/>
      <c r="O867" s="170"/>
      <c r="P867" s="170"/>
      <c r="Q867" s="170"/>
      <c r="R867" s="170"/>
      <c r="S867" s="170"/>
      <c r="T867" s="171"/>
      <c r="U867" s="171"/>
      <c r="V867" s="171"/>
    </row>
    <row r="868" spans="1:22" x14ac:dyDescent="0.2">
      <c r="A868" s="170"/>
      <c r="B868" s="170"/>
      <c r="C868" s="170"/>
      <c r="E868" s="170"/>
      <c r="F868" s="170"/>
      <c r="G868" s="170"/>
      <c r="H868" s="170"/>
      <c r="I868" s="170"/>
      <c r="J868" s="170"/>
      <c r="K868" s="170"/>
      <c r="L868" s="170"/>
      <c r="M868" s="170"/>
      <c r="N868" s="170"/>
      <c r="O868" s="170"/>
      <c r="P868" s="170"/>
      <c r="Q868" s="170"/>
      <c r="R868" s="170"/>
      <c r="S868" s="170"/>
      <c r="T868" s="171"/>
      <c r="U868" s="171"/>
      <c r="V868" s="171"/>
    </row>
    <row r="869" spans="1:22" x14ac:dyDescent="0.2">
      <c r="A869" s="170"/>
      <c r="B869" s="170"/>
      <c r="C869" s="170"/>
      <c r="E869" s="170"/>
      <c r="F869" s="170"/>
      <c r="G869" s="170"/>
      <c r="H869" s="170"/>
      <c r="I869" s="170"/>
      <c r="J869" s="170"/>
      <c r="K869" s="170"/>
      <c r="L869" s="170"/>
      <c r="M869" s="170"/>
      <c r="N869" s="170"/>
      <c r="O869" s="170"/>
      <c r="P869" s="170"/>
      <c r="Q869" s="170"/>
      <c r="R869" s="170"/>
      <c r="S869" s="170"/>
      <c r="T869" s="171"/>
      <c r="U869" s="171"/>
      <c r="V869" s="171"/>
    </row>
    <row r="870" spans="1:22" x14ac:dyDescent="0.2">
      <c r="A870" s="170"/>
      <c r="B870" s="170"/>
      <c r="C870" s="170"/>
      <c r="E870" s="170"/>
      <c r="F870" s="170"/>
      <c r="G870" s="170"/>
      <c r="H870" s="170"/>
      <c r="I870" s="170"/>
      <c r="J870" s="170"/>
      <c r="K870" s="170"/>
      <c r="L870" s="170"/>
      <c r="M870" s="170"/>
      <c r="N870" s="170"/>
      <c r="O870" s="170"/>
      <c r="P870" s="170"/>
      <c r="Q870" s="170"/>
      <c r="R870" s="170"/>
      <c r="S870" s="170"/>
      <c r="T870" s="171"/>
      <c r="U870" s="171"/>
      <c r="V870" s="171"/>
    </row>
    <row r="871" spans="1:22" x14ac:dyDescent="0.2">
      <c r="A871" s="170"/>
      <c r="B871" s="170"/>
      <c r="C871" s="170"/>
      <c r="E871" s="170"/>
      <c r="F871" s="170"/>
      <c r="G871" s="170"/>
      <c r="H871" s="170"/>
      <c r="I871" s="170"/>
      <c r="J871" s="170"/>
      <c r="K871" s="170"/>
      <c r="L871" s="170"/>
      <c r="M871" s="170"/>
      <c r="N871" s="170"/>
      <c r="O871" s="170"/>
      <c r="P871" s="170"/>
      <c r="Q871" s="170"/>
      <c r="R871" s="170"/>
      <c r="S871" s="170"/>
      <c r="T871" s="171"/>
      <c r="U871" s="171"/>
      <c r="V871" s="171"/>
    </row>
    <row r="872" spans="1:22" x14ac:dyDescent="0.2">
      <c r="A872" s="170"/>
      <c r="B872" s="170"/>
      <c r="C872" s="170"/>
      <c r="E872" s="170"/>
      <c r="F872" s="170"/>
      <c r="G872" s="170"/>
      <c r="H872" s="170"/>
      <c r="I872" s="170"/>
      <c r="J872" s="170"/>
      <c r="K872" s="170"/>
      <c r="L872" s="170"/>
      <c r="M872" s="170"/>
      <c r="N872" s="170"/>
      <c r="O872" s="170"/>
      <c r="P872" s="170"/>
      <c r="Q872" s="170"/>
      <c r="R872" s="170"/>
      <c r="S872" s="170"/>
      <c r="T872" s="171"/>
      <c r="U872" s="171"/>
      <c r="V872" s="171"/>
    </row>
    <row r="873" spans="1:22" x14ac:dyDescent="0.2">
      <c r="A873" s="170"/>
      <c r="B873" s="170"/>
      <c r="C873" s="170"/>
      <c r="E873" s="170"/>
      <c r="F873" s="170"/>
      <c r="G873" s="170"/>
      <c r="H873" s="170"/>
      <c r="I873" s="170"/>
      <c r="J873" s="170"/>
      <c r="K873" s="170"/>
      <c r="L873" s="170"/>
      <c r="M873" s="170"/>
      <c r="N873" s="170"/>
      <c r="O873" s="170"/>
      <c r="P873" s="170"/>
      <c r="Q873" s="170"/>
      <c r="R873" s="170"/>
      <c r="S873" s="170"/>
      <c r="T873" s="171"/>
      <c r="U873" s="171"/>
      <c r="V873" s="171"/>
    </row>
    <row r="874" spans="1:22" x14ac:dyDescent="0.2">
      <c r="A874" s="170"/>
      <c r="B874" s="170"/>
      <c r="C874" s="170"/>
      <c r="E874" s="170"/>
      <c r="F874" s="170"/>
      <c r="G874" s="170"/>
      <c r="H874" s="170"/>
      <c r="I874" s="170"/>
      <c r="J874" s="170"/>
      <c r="K874" s="170"/>
      <c r="L874" s="170"/>
      <c r="M874" s="170"/>
      <c r="N874" s="170"/>
      <c r="O874" s="170"/>
      <c r="P874" s="170"/>
      <c r="Q874" s="170"/>
      <c r="R874" s="170"/>
      <c r="S874" s="170"/>
      <c r="T874" s="171"/>
      <c r="U874" s="171"/>
      <c r="V874" s="171"/>
    </row>
    <row r="875" spans="1:22" x14ac:dyDescent="0.2">
      <c r="A875" s="170"/>
      <c r="B875" s="170"/>
      <c r="C875" s="170"/>
      <c r="E875" s="170"/>
      <c r="F875" s="170"/>
      <c r="G875" s="170"/>
      <c r="H875" s="170"/>
      <c r="I875" s="170"/>
      <c r="J875" s="170"/>
      <c r="K875" s="170"/>
      <c r="L875" s="170"/>
      <c r="M875" s="170"/>
      <c r="N875" s="170"/>
      <c r="O875" s="170"/>
      <c r="P875" s="170"/>
      <c r="Q875" s="170"/>
      <c r="R875" s="170"/>
      <c r="S875" s="170"/>
      <c r="T875" s="171"/>
      <c r="U875" s="171"/>
      <c r="V875" s="171"/>
    </row>
    <row r="876" spans="1:22" x14ac:dyDescent="0.2">
      <c r="A876" s="170"/>
      <c r="B876" s="170"/>
      <c r="C876" s="170"/>
      <c r="E876" s="170"/>
      <c r="F876" s="170"/>
      <c r="G876" s="170"/>
      <c r="H876" s="170"/>
      <c r="I876" s="170"/>
      <c r="J876" s="170"/>
      <c r="K876" s="170"/>
      <c r="L876" s="170"/>
      <c r="M876" s="170"/>
      <c r="N876" s="170"/>
      <c r="O876" s="170"/>
      <c r="P876" s="170"/>
      <c r="Q876" s="170"/>
      <c r="R876" s="170"/>
      <c r="S876" s="170"/>
      <c r="T876" s="171"/>
      <c r="U876" s="171"/>
      <c r="V876" s="171"/>
    </row>
    <row r="877" spans="1:22" x14ac:dyDescent="0.2">
      <c r="A877" s="170"/>
      <c r="B877" s="170"/>
      <c r="C877" s="170"/>
      <c r="E877" s="170"/>
      <c r="F877" s="170"/>
      <c r="G877" s="170"/>
      <c r="H877" s="170"/>
      <c r="I877" s="170"/>
      <c r="J877" s="170"/>
      <c r="K877" s="170"/>
      <c r="L877" s="170"/>
      <c r="M877" s="170"/>
      <c r="N877" s="170"/>
      <c r="O877" s="170"/>
      <c r="P877" s="170"/>
      <c r="Q877" s="170"/>
      <c r="R877" s="170"/>
      <c r="S877" s="170"/>
      <c r="T877" s="171"/>
      <c r="U877" s="171"/>
      <c r="V877" s="171"/>
    </row>
    <row r="878" spans="1:22" x14ac:dyDescent="0.2">
      <c r="A878" s="170"/>
      <c r="B878" s="170"/>
      <c r="C878" s="170"/>
      <c r="E878" s="170"/>
      <c r="F878" s="170"/>
      <c r="G878" s="170"/>
      <c r="H878" s="170"/>
      <c r="I878" s="170"/>
      <c r="J878" s="170"/>
      <c r="K878" s="170"/>
      <c r="L878" s="170"/>
      <c r="M878" s="170"/>
      <c r="N878" s="170"/>
      <c r="O878" s="170"/>
      <c r="P878" s="170"/>
      <c r="Q878" s="170"/>
      <c r="R878" s="170"/>
      <c r="S878" s="170"/>
      <c r="T878" s="171"/>
      <c r="U878" s="171"/>
      <c r="V878" s="171"/>
    </row>
    <row r="879" spans="1:22" x14ac:dyDescent="0.2">
      <c r="A879" s="170"/>
      <c r="B879" s="170"/>
      <c r="C879" s="170"/>
      <c r="E879" s="170"/>
      <c r="F879" s="170"/>
      <c r="G879" s="170"/>
      <c r="H879" s="170"/>
      <c r="I879" s="170"/>
      <c r="J879" s="170"/>
      <c r="K879" s="170"/>
      <c r="L879" s="170"/>
      <c r="M879" s="170"/>
      <c r="N879" s="170"/>
      <c r="O879" s="170"/>
      <c r="P879" s="170"/>
      <c r="Q879" s="170"/>
      <c r="R879" s="170"/>
      <c r="S879" s="170"/>
      <c r="T879" s="171"/>
      <c r="U879" s="171"/>
      <c r="V879" s="171"/>
    </row>
    <row r="880" spans="1:22" x14ac:dyDescent="0.2">
      <c r="A880" s="170"/>
      <c r="B880" s="170"/>
      <c r="C880" s="170"/>
      <c r="E880" s="170"/>
      <c r="F880" s="170"/>
      <c r="G880" s="170"/>
      <c r="H880" s="170"/>
      <c r="I880" s="170"/>
      <c r="J880" s="170"/>
      <c r="K880" s="170"/>
      <c r="L880" s="170"/>
      <c r="M880" s="170"/>
      <c r="N880" s="170"/>
      <c r="O880" s="170"/>
      <c r="P880" s="170"/>
      <c r="Q880" s="170"/>
      <c r="R880" s="170"/>
      <c r="S880" s="170"/>
      <c r="T880" s="171"/>
      <c r="U880" s="171"/>
      <c r="V880" s="171"/>
    </row>
    <row r="881" spans="1:22" x14ac:dyDescent="0.2">
      <c r="A881" s="170"/>
      <c r="B881" s="170"/>
      <c r="C881" s="170"/>
      <c r="E881" s="170"/>
      <c r="F881" s="170"/>
      <c r="G881" s="170"/>
      <c r="H881" s="170"/>
      <c r="I881" s="170"/>
      <c r="J881" s="170"/>
      <c r="K881" s="170"/>
      <c r="L881" s="170"/>
      <c r="M881" s="170"/>
      <c r="N881" s="170"/>
      <c r="O881" s="170"/>
      <c r="P881" s="170"/>
      <c r="Q881" s="170"/>
      <c r="R881" s="170"/>
      <c r="S881" s="170"/>
      <c r="T881" s="171"/>
      <c r="U881" s="171"/>
      <c r="V881" s="171"/>
    </row>
    <row r="882" spans="1:22" x14ac:dyDescent="0.2">
      <c r="A882" s="170"/>
      <c r="B882" s="170"/>
      <c r="C882" s="170"/>
      <c r="E882" s="170"/>
      <c r="F882" s="170"/>
      <c r="G882" s="170"/>
      <c r="H882" s="170"/>
      <c r="I882" s="170"/>
      <c r="J882" s="170"/>
      <c r="K882" s="170"/>
      <c r="L882" s="170"/>
      <c r="M882" s="170"/>
      <c r="N882" s="170"/>
      <c r="O882" s="170"/>
      <c r="P882" s="170"/>
      <c r="Q882" s="170"/>
      <c r="R882" s="170"/>
      <c r="S882" s="170"/>
      <c r="T882" s="171"/>
      <c r="U882" s="171"/>
      <c r="V882" s="171"/>
    </row>
    <row r="883" spans="1:22" x14ac:dyDescent="0.2">
      <c r="A883" s="170"/>
      <c r="B883" s="170"/>
      <c r="C883" s="170"/>
      <c r="E883" s="170"/>
      <c r="F883" s="170"/>
      <c r="G883" s="170"/>
      <c r="H883" s="170"/>
      <c r="I883" s="170"/>
      <c r="J883" s="170"/>
      <c r="K883" s="170"/>
      <c r="L883" s="170"/>
      <c r="M883" s="170"/>
      <c r="N883" s="170"/>
      <c r="O883" s="170"/>
      <c r="P883" s="170"/>
      <c r="Q883" s="170"/>
      <c r="R883" s="170"/>
      <c r="S883" s="170"/>
      <c r="T883" s="171"/>
      <c r="U883" s="171"/>
      <c r="V883" s="171"/>
    </row>
    <row r="884" spans="1:22" x14ac:dyDescent="0.2">
      <c r="A884" s="170"/>
      <c r="B884" s="170"/>
      <c r="C884" s="170"/>
      <c r="E884" s="170"/>
      <c r="F884" s="170"/>
      <c r="G884" s="170"/>
      <c r="H884" s="170"/>
      <c r="I884" s="170"/>
      <c r="J884" s="170"/>
      <c r="K884" s="170"/>
      <c r="L884" s="170"/>
      <c r="M884" s="170"/>
      <c r="N884" s="170"/>
      <c r="O884" s="170"/>
      <c r="P884" s="170"/>
      <c r="Q884" s="170"/>
      <c r="R884" s="170"/>
      <c r="S884" s="170"/>
      <c r="T884" s="171"/>
      <c r="U884" s="171"/>
      <c r="V884" s="171"/>
    </row>
    <row r="885" spans="1:22" x14ac:dyDescent="0.2">
      <c r="A885" s="170"/>
      <c r="B885" s="170"/>
      <c r="C885" s="170"/>
      <c r="E885" s="170"/>
      <c r="F885" s="170"/>
      <c r="G885" s="170"/>
      <c r="H885" s="170"/>
      <c r="I885" s="170"/>
      <c r="J885" s="170"/>
      <c r="K885" s="170"/>
      <c r="L885" s="170"/>
      <c r="M885" s="170"/>
      <c r="N885" s="170"/>
      <c r="O885" s="170"/>
      <c r="P885" s="170"/>
      <c r="Q885" s="170"/>
      <c r="R885" s="170"/>
      <c r="S885" s="170"/>
      <c r="T885" s="171"/>
      <c r="U885" s="171"/>
      <c r="V885" s="171"/>
    </row>
    <row r="886" spans="1:22" x14ac:dyDescent="0.2">
      <c r="A886" s="170"/>
      <c r="B886" s="170"/>
      <c r="C886" s="170"/>
      <c r="E886" s="170"/>
      <c r="F886" s="170"/>
      <c r="G886" s="170"/>
      <c r="H886" s="170"/>
      <c r="I886" s="170"/>
      <c r="J886" s="170"/>
      <c r="K886" s="170"/>
      <c r="L886" s="170"/>
      <c r="M886" s="170"/>
      <c r="N886" s="170"/>
      <c r="O886" s="170"/>
      <c r="P886" s="170"/>
      <c r="Q886" s="170"/>
      <c r="R886" s="170"/>
      <c r="S886" s="170"/>
      <c r="T886" s="171"/>
      <c r="U886" s="171"/>
      <c r="V886" s="171"/>
    </row>
    <row r="887" spans="1:22" x14ac:dyDescent="0.2">
      <c r="A887" s="170"/>
      <c r="B887" s="170"/>
      <c r="C887" s="170"/>
      <c r="E887" s="170"/>
      <c r="F887" s="170"/>
      <c r="G887" s="170"/>
      <c r="H887" s="170"/>
      <c r="I887" s="170"/>
      <c r="J887" s="170"/>
      <c r="K887" s="170"/>
      <c r="L887" s="170"/>
      <c r="M887" s="170"/>
      <c r="N887" s="170"/>
      <c r="O887" s="170"/>
      <c r="P887" s="170"/>
      <c r="Q887" s="170"/>
      <c r="R887" s="170"/>
      <c r="S887" s="170"/>
      <c r="T887" s="171"/>
      <c r="U887" s="171"/>
      <c r="V887" s="171"/>
    </row>
    <row r="888" spans="1:22" x14ac:dyDescent="0.2">
      <c r="A888" s="170"/>
      <c r="B888" s="170"/>
      <c r="C888" s="170"/>
      <c r="E888" s="170"/>
      <c r="F888" s="170"/>
      <c r="G888" s="170"/>
      <c r="H888" s="170"/>
      <c r="I888" s="170"/>
      <c r="J888" s="170"/>
      <c r="K888" s="170"/>
      <c r="L888" s="170"/>
      <c r="M888" s="170"/>
      <c r="N888" s="170"/>
      <c r="O888" s="170"/>
      <c r="P888" s="170"/>
      <c r="Q888" s="170"/>
      <c r="R888" s="170"/>
      <c r="S888" s="170"/>
      <c r="T888" s="171"/>
      <c r="U888" s="171"/>
      <c r="V888" s="171"/>
    </row>
    <row r="889" spans="1:22" x14ac:dyDescent="0.2">
      <c r="A889" s="170"/>
      <c r="B889" s="170"/>
      <c r="C889" s="170"/>
      <c r="E889" s="170"/>
      <c r="F889" s="170"/>
      <c r="G889" s="170"/>
      <c r="H889" s="170"/>
      <c r="I889" s="170"/>
      <c r="J889" s="170"/>
      <c r="K889" s="170"/>
      <c r="L889" s="170"/>
      <c r="M889" s="170"/>
      <c r="N889" s="170"/>
      <c r="O889" s="170"/>
      <c r="P889" s="170"/>
      <c r="Q889" s="170"/>
      <c r="R889" s="170"/>
      <c r="S889" s="170"/>
      <c r="T889" s="171"/>
      <c r="U889" s="171"/>
      <c r="V889" s="171"/>
    </row>
    <row r="890" spans="1:22" x14ac:dyDescent="0.2">
      <c r="A890" s="170"/>
      <c r="B890" s="170"/>
      <c r="C890" s="170"/>
      <c r="E890" s="170"/>
      <c r="F890" s="170"/>
      <c r="G890" s="170"/>
      <c r="H890" s="170"/>
      <c r="I890" s="170"/>
      <c r="J890" s="170"/>
      <c r="K890" s="170"/>
      <c r="L890" s="170"/>
      <c r="M890" s="170"/>
      <c r="N890" s="170"/>
      <c r="O890" s="170"/>
      <c r="P890" s="170"/>
      <c r="Q890" s="170"/>
      <c r="R890" s="170"/>
      <c r="S890" s="170"/>
      <c r="T890" s="171"/>
      <c r="U890" s="171"/>
      <c r="V890" s="171"/>
    </row>
    <row r="891" spans="1:22" x14ac:dyDescent="0.2">
      <c r="A891" s="170"/>
      <c r="B891" s="170"/>
      <c r="C891" s="170"/>
      <c r="E891" s="170"/>
      <c r="F891" s="170"/>
      <c r="G891" s="170"/>
      <c r="H891" s="170"/>
      <c r="I891" s="170"/>
      <c r="J891" s="170"/>
      <c r="K891" s="170"/>
      <c r="L891" s="170"/>
      <c r="M891" s="170"/>
      <c r="N891" s="170"/>
      <c r="O891" s="170"/>
      <c r="P891" s="170"/>
      <c r="Q891" s="170"/>
      <c r="R891" s="170"/>
      <c r="S891" s="170"/>
      <c r="T891" s="171"/>
      <c r="U891" s="171"/>
      <c r="V891" s="171"/>
    </row>
    <row r="892" spans="1:22" x14ac:dyDescent="0.2">
      <c r="A892" s="170"/>
      <c r="B892" s="170"/>
      <c r="C892" s="170"/>
      <c r="E892" s="170"/>
      <c r="F892" s="170"/>
      <c r="G892" s="170"/>
      <c r="H892" s="170"/>
      <c r="I892" s="170"/>
      <c r="J892" s="170"/>
      <c r="K892" s="170"/>
      <c r="L892" s="170"/>
      <c r="M892" s="170"/>
      <c r="N892" s="170"/>
      <c r="O892" s="170"/>
      <c r="P892" s="170"/>
      <c r="Q892" s="170"/>
      <c r="R892" s="170"/>
      <c r="S892" s="170"/>
      <c r="T892" s="171"/>
      <c r="U892" s="171"/>
      <c r="V892" s="171"/>
    </row>
    <row r="893" spans="1:22" x14ac:dyDescent="0.2">
      <c r="A893" s="170"/>
      <c r="B893" s="170"/>
      <c r="C893" s="170"/>
      <c r="E893" s="170"/>
      <c r="F893" s="170"/>
      <c r="G893" s="170"/>
      <c r="H893" s="170"/>
      <c r="I893" s="170"/>
      <c r="J893" s="170"/>
      <c r="K893" s="170"/>
      <c r="L893" s="170"/>
      <c r="M893" s="170"/>
      <c r="N893" s="170"/>
      <c r="O893" s="170"/>
      <c r="P893" s="170"/>
      <c r="Q893" s="170"/>
      <c r="R893" s="170"/>
      <c r="S893" s="170"/>
      <c r="T893" s="171"/>
      <c r="U893" s="171"/>
      <c r="V893" s="171"/>
    </row>
    <row r="894" spans="1:22" x14ac:dyDescent="0.2">
      <c r="A894" s="170"/>
      <c r="B894" s="170"/>
      <c r="C894" s="170"/>
      <c r="E894" s="170"/>
      <c r="F894" s="170"/>
      <c r="G894" s="170"/>
      <c r="H894" s="170"/>
      <c r="I894" s="170"/>
      <c r="J894" s="170"/>
      <c r="K894" s="170"/>
      <c r="L894" s="170"/>
      <c r="M894" s="170"/>
      <c r="N894" s="170"/>
      <c r="O894" s="170"/>
      <c r="P894" s="170"/>
      <c r="Q894" s="170"/>
      <c r="R894" s="170"/>
      <c r="S894" s="170"/>
      <c r="T894" s="171"/>
      <c r="U894" s="171"/>
      <c r="V894" s="171"/>
    </row>
    <row r="895" spans="1:22" x14ac:dyDescent="0.2">
      <c r="A895" s="170"/>
      <c r="B895" s="170"/>
      <c r="C895" s="170"/>
      <c r="E895" s="170"/>
      <c r="F895" s="170"/>
      <c r="G895" s="170"/>
      <c r="H895" s="170"/>
      <c r="I895" s="170"/>
      <c r="J895" s="170"/>
      <c r="K895" s="170"/>
      <c r="L895" s="170"/>
      <c r="M895" s="170"/>
      <c r="N895" s="170"/>
      <c r="O895" s="170"/>
      <c r="P895" s="170"/>
      <c r="Q895" s="170"/>
      <c r="R895" s="170"/>
      <c r="S895" s="170"/>
      <c r="T895" s="171"/>
      <c r="U895" s="171"/>
      <c r="V895" s="171"/>
    </row>
    <row r="896" spans="1:22" x14ac:dyDescent="0.2">
      <c r="A896" s="170"/>
      <c r="B896" s="170"/>
      <c r="C896" s="170"/>
      <c r="E896" s="170"/>
      <c r="F896" s="170"/>
      <c r="G896" s="170"/>
      <c r="H896" s="170"/>
      <c r="I896" s="170"/>
      <c r="J896" s="170"/>
      <c r="K896" s="170"/>
      <c r="L896" s="170"/>
      <c r="M896" s="170"/>
      <c r="N896" s="170"/>
      <c r="O896" s="170"/>
      <c r="P896" s="170"/>
      <c r="Q896" s="170"/>
      <c r="R896" s="170"/>
      <c r="S896" s="170"/>
      <c r="T896" s="171"/>
      <c r="U896" s="171"/>
      <c r="V896" s="171"/>
    </row>
    <row r="897" spans="1:22" x14ac:dyDescent="0.2">
      <c r="A897" s="170"/>
      <c r="B897" s="170"/>
      <c r="C897" s="170"/>
      <c r="E897" s="170"/>
      <c r="F897" s="170"/>
      <c r="G897" s="170"/>
      <c r="H897" s="170"/>
      <c r="I897" s="170"/>
      <c r="J897" s="170"/>
      <c r="K897" s="170"/>
      <c r="L897" s="170"/>
      <c r="M897" s="170"/>
      <c r="N897" s="170"/>
      <c r="O897" s="170"/>
      <c r="P897" s="170"/>
      <c r="Q897" s="170"/>
      <c r="R897" s="170"/>
      <c r="S897" s="170"/>
      <c r="T897" s="171"/>
      <c r="U897" s="171"/>
      <c r="V897" s="171"/>
    </row>
    <row r="898" spans="1:22" x14ac:dyDescent="0.2">
      <c r="A898" s="170"/>
      <c r="B898" s="170"/>
      <c r="C898" s="170"/>
      <c r="E898" s="170"/>
      <c r="F898" s="170"/>
      <c r="G898" s="170"/>
      <c r="H898" s="170"/>
      <c r="I898" s="170"/>
      <c r="J898" s="170"/>
      <c r="K898" s="170"/>
      <c r="L898" s="170"/>
      <c r="M898" s="170"/>
      <c r="N898" s="170"/>
      <c r="O898" s="170"/>
      <c r="P898" s="170"/>
      <c r="Q898" s="170"/>
      <c r="R898" s="170"/>
      <c r="S898" s="170"/>
      <c r="T898" s="171"/>
      <c r="U898" s="171"/>
      <c r="V898" s="171"/>
    </row>
    <row r="899" spans="1:22" x14ac:dyDescent="0.2">
      <c r="A899" s="170"/>
      <c r="B899" s="170"/>
      <c r="C899" s="170"/>
      <c r="E899" s="170"/>
      <c r="F899" s="170"/>
      <c r="G899" s="170"/>
      <c r="H899" s="170"/>
      <c r="I899" s="170"/>
      <c r="J899" s="170"/>
      <c r="K899" s="170"/>
      <c r="L899" s="170"/>
      <c r="M899" s="170"/>
      <c r="N899" s="170"/>
      <c r="O899" s="170"/>
      <c r="P899" s="170"/>
      <c r="Q899" s="170"/>
      <c r="R899" s="170"/>
      <c r="S899" s="170"/>
      <c r="T899" s="171"/>
      <c r="U899" s="171"/>
      <c r="V899" s="171"/>
    </row>
    <row r="900" spans="1:22" x14ac:dyDescent="0.2">
      <c r="A900" s="170"/>
      <c r="B900" s="170"/>
      <c r="C900" s="170"/>
      <c r="E900" s="170"/>
      <c r="F900" s="170"/>
      <c r="G900" s="170"/>
      <c r="H900" s="170"/>
      <c r="I900" s="170"/>
      <c r="J900" s="170"/>
      <c r="K900" s="170"/>
      <c r="L900" s="170"/>
      <c r="M900" s="170"/>
      <c r="N900" s="170"/>
      <c r="O900" s="170"/>
      <c r="P900" s="170"/>
      <c r="Q900" s="170"/>
      <c r="R900" s="170"/>
      <c r="S900" s="170"/>
      <c r="T900" s="171"/>
      <c r="U900" s="171"/>
      <c r="V900" s="171"/>
    </row>
    <row r="901" spans="1:22" x14ac:dyDescent="0.2">
      <c r="A901" s="170"/>
      <c r="B901" s="170"/>
      <c r="C901" s="170"/>
      <c r="E901" s="170"/>
      <c r="F901" s="170"/>
      <c r="G901" s="170"/>
      <c r="H901" s="170"/>
      <c r="I901" s="170"/>
      <c r="J901" s="170"/>
      <c r="K901" s="170"/>
      <c r="L901" s="170"/>
      <c r="M901" s="170"/>
      <c r="N901" s="170"/>
      <c r="O901" s="170"/>
      <c r="P901" s="170"/>
      <c r="Q901" s="170"/>
      <c r="R901" s="170"/>
      <c r="S901" s="170"/>
      <c r="T901" s="171"/>
      <c r="U901" s="171"/>
      <c r="V901" s="171"/>
    </row>
    <row r="902" spans="1:22" x14ac:dyDescent="0.2">
      <c r="A902" s="170"/>
      <c r="B902" s="170"/>
      <c r="C902" s="170"/>
      <c r="E902" s="170"/>
      <c r="F902" s="170"/>
      <c r="G902" s="170"/>
      <c r="H902" s="170"/>
      <c r="I902" s="170"/>
      <c r="J902" s="170"/>
      <c r="K902" s="170"/>
      <c r="L902" s="170"/>
      <c r="M902" s="170"/>
      <c r="N902" s="170"/>
      <c r="O902" s="170"/>
      <c r="P902" s="170"/>
      <c r="Q902" s="170"/>
      <c r="R902" s="170"/>
      <c r="S902" s="170"/>
      <c r="T902" s="171"/>
      <c r="U902" s="171"/>
      <c r="V902" s="171"/>
    </row>
    <row r="903" spans="1:22" x14ac:dyDescent="0.2">
      <c r="A903" s="170"/>
      <c r="B903" s="170"/>
      <c r="C903" s="170"/>
      <c r="E903" s="170"/>
      <c r="F903" s="170"/>
      <c r="G903" s="170"/>
      <c r="H903" s="170"/>
      <c r="I903" s="170"/>
      <c r="J903" s="170"/>
      <c r="K903" s="170"/>
      <c r="L903" s="170"/>
      <c r="M903" s="170"/>
      <c r="N903" s="170"/>
      <c r="O903" s="170"/>
      <c r="P903" s="170"/>
      <c r="Q903" s="170"/>
      <c r="R903" s="170"/>
      <c r="S903" s="170"/>
      <c r="T903" s="171"/>
      <c r="U903" s="171"/>
      <c r="V903" s="171"/>
    </row>
    <row r="904" spans="1:22" x14ac:dyDescent="0.2">
      <c r="A904" s="170"/>
      <c r="B904" s="170"/>
      <c r="C904" s="170"/>
      <c r="E904" s="170"/>
      <c r="F904" s="170"/>
      <c r="G904" s="170"/>
      <c r="H904" s="170"/>
      <c r="I904" s="170"/>
      <c r="J904" s="170"/>
      <c r="K904" s="170"/>
      <c r="L904" s="170"/>
      <c r="M904" s="170"/>
      <c r="N904" s="170"/>
      <c r="O904" s="170"/>
      <c r="P904" s="170"/>
      <c r="Q904" s="170"/>
      <c r="R904" s="170"/>
      <c r="S904" s="170"/>
      <c r="T904" s="171"/>
      <c r="U904" s="171"/>
      <c r="V904" s="171"/>
    </row>
    <row r="905" spans="1:22" x14ac:dyDescent="0.2">
      <c r="A905" s="170"/>
      <c r="B905" s="170"/>
      <c r="C905" s="170"/>
      <c r="E905" s="170"/>
      <c r="F905" s="170"/>
      <c r="G905" s="170"/>
      <c r="H905" s="170"/>
      <c r="I905" s="170"/>
      <c r="J905" s="170"/>
      <c r="K905" s="170"/>
      <c r="L905" s="170"/>
      <c r="M905" s="170"/>
      <c r="N905" s="170"/>
      <c r="O905" s="170"/>
      <c r="P905" s="170"/>
      <c r="Q905" s="170"/>
      <c r="R905" s="170"/>
      <c r="S905" s="170"/>
      <c r="T905" s="171"/>
      <c r="U905" s="171"/>
      <c r="V905" s="171"/>
    </row>
    <row r="906" spans="1:22" x14ac:dyDescent="0.2">
      <c r="A906" s="170"/>
      <c r="B906" s="170"/>
      <c r="C906" s="170"/>
      <c r="E906" s="170"/>
      <c r="F906" s="170"/>
      <c r="G906" s="170"/>
      <c r="H906" s="170"/>
      <c r="I906" s="170"/>
      <c r="J906" s="170"/>
      <c r="K906" s="170"/>
      <c r="L906" s="170"/>
      <c r="M906" s="170"/>
      <c r="N906" s="170"/>
      <c r="O906" s="170"/>
      <c r="P906" s="170"/>
      <c r="Q906" s="170"/>
      <c r="R906" s="170"/>
      <c r="S906" s="170"/>
      <c r="T906" s="171"/>
      <c r="U906" s="171"/>
      <c r="V906" s="171"/>
    </row>
    <row r="907" spans="1:22" x14ac:dyDescent="0.2">
      <c r="A907" s="170"/>
      <c r="B907" s="170"/>
      <c r="C907" s="170"/>
      <c r="E907" s="170"/>
      <c r="F907" s="170"/>
      <c r="G907" s="170"/>
      <c r="H907" s="170"/>
      <c r="I907" s="170"/>
      <c r="J907" s="170"/>
      <c r="K907" s="170"/>
      <c r="L907" s="170"/>
      <c r="M907" s="170"/>
      <c r="N907" s="170"/>
      <c r="O907" s="170"/>
      <c r="P907" s="170"/>
      <c r="Q907" s="170"/>
      <c r="R907" s="170"/>
      <c r="S907" s="170"/>
      <c r="T907" s="171"/>
      <c r="U907" s="171"/>
      <c r="V907" s="171"/>
    </row>
    <row r="908" spans="1:22" x14ac:dyDescent="0.2">
      <c r="A908" s="170"/>
      <c r="B908" s="170"/>
      <c r="C908" s="170"/>
      <c r="E908" s="170"/>
      <c r="F908" s="170"/>
      <c r="G908" s="170"/>
      <c r="H908" s="170"/>
      <c r="I908" s="170"/>
      <c r="J908" s="170"/>
      <c r="K908" s="170"/>
      <c r="L908" s="170"/>
      <c r="M908" s="170"/>
      <c r="N908" s="170"/>
      <c r="O908" s="170"/>
      <c r="P908" s="170"/>
      <c r="Q908" s="170"/>
      <c r="R908" s="170"/>
      <c r="S908" s="170"/>
      <c r="T908" s="171"/>
      <c r="U908" s="171"/>
      <c r="V908" s="171"/>
    </row>
    <row r="909" spans="1:22" x14ac:dyDescent="0.2">
      <c r="A909" s="170"/>
      <c r="B909" s="170"/>
      <c r="C909" s="170"/>
      <c r="E909" s="170"/>
      <c r="F909" s="170"/>
      <c r="G909" s="170"/>
      <c r="H909" s="170"/>
      <c r="I909" s="170"/>
      <c r="J909" s="170"/>
      <c r="K909" s="170"/>
      <c r="L909" s="170"/>
      <c r="M909" s="170"/>
      <c r="N909" s="170"/>
      <c r="O909" s="170"/>
      <c r="P909" s="170"/>
      <c r="Q909" s="170"/>
      <c r="R909" s="170"/>
      <c r="S909" s="170"/>
      <c r="T909" s="171"/>
      <c r="U909" s="171"/>
      <c r="V909" s="171"/>
    </row>
    <row r="910" spans="1:22" x14ac:dyDescent="0.2">
      <c r="A910" s="170"/>
      <c r="B910" s="170"/>
      <c r="C910" s="170"/>
      <c r="E910" s="170"/>
      <c r="F910" s="170"/>
      <c r="G910" s="170"/>
      <c r="H910" s="170"/>
      <c r="I910" s="170"/>
      <c r="J910" s="170"/>
      <c r="K910" s="170"/>
      <c r="L910" s="170"/>
      <c r="M910" s="170"/>
      <c r="N910" s="170"/>
      <c r="O910" s="170"/>
      <c r="P910" s="170"/>
      <c r="Q910" s="170"/>
      <c r="R910" s="170"/>
      <c r="S910" s="170"/>
      <c r="T910" s="171"/>
      <c r="U910" s="171"/>
      <c r="V910" s="171"/>
    </row>
    <row r="911" spans="1:22" x14ac:dyDescent="0.2">
      <c r="A911" s="170"/>
      <c r="B911" s="170"/>
      <c r="C911" s="170"/>
      <c r="E911" s="170"/>
      <c r="F911" s="170"/>
      <c r="G911" s="170"/>
      <c r="H911" s="170"/>
      <c r="I911" s="170"/>
      <c r="J911" s="170"/>
      <c r="K911" s="170"/>
      <c r="L911" s="170"/>
      <c r="M911" s="170"/>
      <c r="N911" s="170"/>
      <c r="O911" s="170"/>
      <c r="P911" s="170"/>
      <c r="Q911" s="170"/>
      <c r="R911" s="170"/>
      <c r="S911" s="170"/>
      <c r="T911" s="171"/>
      <c r="U911" s="171"/>
      <c r="V911" s="171"/>
    </row>
    <row r="912" spans="1:22" x14ac:dyDescent="0.2">
      <c r="A912" s="170"/>
      <c r="B912" s="170"/>
      <c r="C912" s="170"/>
      <c r="E912" s="170"/>
      <c r="F912" s="170"/>
      <c r="G912" s="170"/>
      <c r="H912" s="170"/>
      <c r="I912" s="170"/>
      <c r="J912" s="170"/>
      <c r="K912" s="170"/>
      <c r="L912" s="170"/>
      <c r="M912" s="170"/>
      <c r="N912" s="170"/>
      <c r="O912" s="170"/>
      <c r="P912" s="170"/>
      <c r="Q912" s="170"/>
      <c r="R912" s="170"/>
      <c r="S912" s="170"/>
      <c r="T912" s="171"/>
      <c r="U912" s="171"/>
      <c r="V912" s="171"/>
    </row>
    <row r="913" spans="1:22" x14ac:dyDescent="0.2">
      <c r="A913" s="170"/>
      <c r="B913" s="170"/>
      <c r="C913" s="170"/>
      <c r="E913" s="170"/>
      <c r="F913" s="170"/>
      <c r="G913" s="170"/>
      <c r="H913" s="170"/>
      <c r="I913" s="170"/>
      <c r="J913" s="170"/>
      <c r="K913" s="170"/>
      <c r="L913" s="170"/>
      <c r="M913" s="170"/>
      <c r="N913" s="170"/>
      <c r="O913" s="170"/>
      <c r="P913" s="170"/>
      <c r="Q913" s="170"/>
      <c r="R913" s="170"/>
      <c r="S913" s="170"/>
      <c r="T913" s="171"/>
      <c r="U913" s="171"/>
      <c r="V913" s="171"/>
    </row>
    <row r="914" spans="1:22" x14ac:dyDescent="0.2">
      <c r="A914" s="170"/>
      <c r="B914" s="170"/>
      <c r="C914" s="170"/>
      <c r="E914" s="170"/>
      <c r="F914" s="170"/>
      <c r="G914" s="170"/>
      <c r="H914" s="170"/>
      <c r="I914" s="170"/>
      <c r="J914" s="170"/>
      <c r="K914" s="170"/>
      <c r="L914" s="170"/>
      <c r="M914" s="170"/>
      <c r="N914" s="170"/>
      <c r="O914" s="170"/>
      <c r="P914" s="170"/>
      <c r="Q914" s="170"/>
      <c r="R914" s="170"/>
      <c r="S914" s="170"/>
      <c r="T914" s="171"/>
      <c r="U914" s="171"/>
      <c r="V914" s="171"/>
    </row>
    <row r="915" spans="1:22" x14ac:dyDescent="0.2">
      <c r="A915" s="170"/>
      <c r="B915" s="170"/>
      <c r="C915" s="170"/>
      <c r="E915" s="170"/>
      <c r="F915" s="170"/>
      <c r="G915" s="170"/>
      <c r="H915" s="170"/>
      <c r="I915" s="170"/>
      <c r="J915" s="170"/>
      <c r="K915" s="170"/>
      <c r="L915" s="170"/>
      <c r="M915" s="170"/>
      <c r="N915" s="170"/>
      <c r="O915" s="170"/>
      <c r="P915" s="170"/>
      <c r="Q915" s="170"/>
      <c r="R915" s="170"/>
      <c r="S915" s="170"/>
      <c r="T915" s="171"/>
      <c r="U915" s="171"/>
      <c r="V915" s="171"/>
    </row>
    <row r="916" spans="1:22" x14ac:dyDescent="0.2">
      <c r="A916" s="170"/>
      <c r="B916" s="170"/>
      <c r="C916" s="170"/>
      <c r="E916" s="170"/>
      <c r="F916" s="170"/>
      <c r="G916" s="170"/>
      <c r="H916" s="170"/>
      <c r="I916" s="170"/>
      <c r="J916" s="170"/>
      <c r="K916" s="170"/>
      <c r="L916" s="170"/>
      <c r="M916" s="170"/>
      <c r="N916" s="170"/>
      <c r="O916" s="170"/>
      <c r="P916" s="170"/>
      <c r="Q916" s="170"/>
      <c r="R916" s="170"/>
      <c r="S916" s="170"/>
      <c r="T916" s="171"/>
      <c r="U916" s="171"/>
      <c r="V916" s="171"/>
    </row>
    <row r="917" spans="1:22" x14ac:dyDescent="0.2">
      <c r="A917" s="170"/>
      <c r="B917" s="170"/>
      <c r="C917" s="170"/>
      <c r="E917" s="170"/>
      <c r="F917" s="170"/>
      <c r="G917" s="170"/>
      <c r="H917" s="170"/>
      <c r="I917" s="170"/>
      <c r="J917" s="170"/>
      <c r="K917" s="170"/>
      <c r="L917" s="170"/>
      <c r="M917" s="170"/>
      <c r="N917" s="170"/>
      <c r="O917" s="170"/>
      <c r="P917" s="170"/>
      <c r="Q917" s="170"/>
      <c r="R917" s="170"/>
      <c r="S917" s="170"/>
      <c r="T917" s="171"/>
      <c r="U917" s="171"/>
      <c r="V917" s="171"/>
    </row>
    <row r="918" spans="1:22" x14ac:dyDescent="0.2">
      <c r="A918" s="170"/>
      <c r="B918" s="170"/>
      <c r="C918" s="170"/>
      <c r="E918" s="170"/>
      <c r="F918" s="170"/>
      <c r="G918" s="170"/>
      <c r="H918" s="170"/>
      <c r="I918" s="170"/>
      <c r="J918" s="170"/>
      <c r="K918" s="170"/>
      <c r="L918" s="170"/>
      <c r="M918" s="170"/>
      <c r="N918" s="170"/>
      <c r="O918" s="170"/>
      <c r="P918" s="170"/>
      <c r="Q918" s="170"/>
      <c r="R918" s="170"/>
      <c r="S918" s="170"/>
      <c r="T918" s="171"/>
      <c r="U918" s="171"/>
      <c r="V918" s="171"/>
    </row>
    <row r="919" spans="1:22" x14ac:dyDescent="0.2">
      <c r="A919" s="170"/>
      <c r="B919" s="170"/>
      <c r="C919" s="170"/>
      <c r="E919" s="170"/>
      <c r="F919" s="170"/>
      <c r="G919" s="170"/>
      <c r="H919" s="170"/>
      <c r="I919" s="170"/>
      <c r="J919" s="170"/>
      <c r="K919" s="170"/>
      <c r="L919" s="170"/>
      <c r="M919" s="170"/>
      <c r="N919" s="170"/>
      <c r="O919" s="170"/>
      <c r="P919" s="170"/>
      <c r="Q919" s="170"/>
      <c r="R919" s="170"/>
      <c r="S919" s="170"/>
      <c r="T919" s="171"/>
      <c r="U919" s="171"/>
      <c r="V919" s="171"/>
    </row>
    <row r="920" spans="1:22" x14ac:dyDescent="0.2">
      <c r="A920" s="170"/>
      <c r="B920" s="170"/>
      <c r="C920" s="170"/>
      <c r="E920" s="170"/>
      <c r="F920" s="170"/>
      <c r="G920" s="170"/>
      <c r="H920" s="170"/>
      <c r="I920" s="170"/>
      <c r="J920" s="170"/>
      <c r="K920" s="170"/>
      <c r="L920" s="170"/>
      <c r="M920" s="170"/>
      <c r="N920" s="170"/>
      <c r="O920" s="170"/>
      <c r="P920" s="170"/>
      <c r="Q920" s="170"/>
      <c r="R920" s="170"/>
      <c r="S920" s="170"/>
      <c r="T920" s="171"/>
      <c r="U920" s="171"/>
      <c r="V920" s="171"/>
    </row>
    <row r="921" spans="1:22" x14ac:dyDescent="0.2">
      <c r="A921" s="170"/>
      <c r="B921" s="170"/>
      <c r="C921" s="170"/>
      <c r="E921" s="170"/>
      <c r="F921" s="170"/>
      <c r="G921" s="170"/>
      <c r="H921" s="170"/>
      <c r="I921" s="170"/>
      <c r="J921" s="170"/>
      <c r="K921" s="170"/>
      <c r="L921" s="170"/>
      <c r="M921" s="170"/>
      <c r="N921" s="170"/>
      <c r="O921" s="170"/>
      <c r="P921" s="170"/>
      <c r="Q921" s="170"/>
      <c r="R921" s="170"/>
      <c r="S921" s="170"/>
      <c r="T921" s="171"/>
      <c r="U921" s="171"/>
      <c r="V921" s="171"/>
    </row>
    <row r="922" spans="1:22" x14ac:dyDescent="0.2">
      <c r="A922" s="170"/>
      <c r="B922" s="170"/>
      <c r="C922" s="170"/>
      <c r="E922" s="170"/>
      <c r="F922" s="170"/>
      <c r="G922" s="170"/>
      <c r="H922" s="170"/>
      <c r="I922" s="170"/>
      <c r="J922" s="170"/>
      <c r="K922" s="170"/>
      <c r="L922" s="170"/>
      <c r="M922" s="170"/>
      <c r="N922" s="170"/>
      <c r="O922" s="170"/>
      <c r="P922" s="170"/>
      <c r="Q922" s="170"/>
      <c r="R922" s="170"/>
      <c r="S922" s="170"/>
      <c r="T922" s="171"/>
      <c r="U922" s="171"/>
      <c r="V922" s="171"/>
    </row>
    <row r="923" spans="1:22" x14ac:dyDescent="0.2">
      <c r="A923" s="170"/>
      <c r="B923" s="170"/>
      <c r="C923" s="170"/>
      <c r="E923" s="170"/>
      <c r="F923" s="170"/>
      <c r="G923" s="170"/>
      <c r="H923" s="170"/>
      <c r="I923" s="170"/>
      <c r="J923" s="170"/>
      <c r="K923" s="170"/>
      <c r="L923" s="170"/>
      <c r="M923" s="170"/>
      <c r="N923" s="170"/>
      <c r="O923" s="170"/>
      <c r="P923" s="170"/>
      <c r="Q923" s="170"/>
      <c r="R923" s="170"/>
      <c r="S923" s="170"/>
      <c r="T923" s="171"/>
      <c r="U923" s="171"/>
      <c r="V923" s="171"/>
    </row>
    <row r="924" spans="1:22" x14ac:dyDescent="0.2">
      <c r="A924" s="170"/>
      <c r="B924" s="170"/>
      <c r="C924" s="170"/>
      <c r="E924" s="170"/>
      <c r="F924" s="170"/>
      <c r="G924" s="170"/>
      <c r="H924" s="170"/>
      <c r="I924" s="170"/>
      <c r="J924" s="170"/>
      <c r="K924" s="170"/>
      <c r="L924" s="170"/>
      <c r="M924" s="170"/>
      <c r="N924" s="170"/>
      <c r="O924" s="170"/>
      <c r="P924" s="170"/>
      <c r="Q924" s="170"/>
      <c r="R924" s="170"/>
      <c r="S924" s="170"/>
      <c r="T924" s="171"/>
      <c r="U924" s="171"/>
      <c r="V924" s="171"/>
    </row>
    <row r="925" spans="1:22" x14ac:dyDescent="0.2">
      <c r="A925" s="170"/>
      <c r="B925" s="170"/>
      <c r="C925" s="170"/>
      <c r="E925" s="170"/>
      <c r="F925" s="170"/>
      <c r="G925" s="170"/>
      <c r="H925" s="170"/>
      <c r="I925" s="170"/>
      <c r="J925" s="170"/>
      <c r="K925" s="170"/>
      <c r="L925" s="170"/>
      <c r="M925" s="170"/>
      <c r="N925" s="170"/>
      <c r="O925" s="170"/>
      <c r="P925" s="170"/>
      <c r="Q925" s="170"/>
      <c r="R925" s="170"/>
      <c r="S925" s="170"/>
      <c r="T925" s="171"/>
      <c r="U925" s="171"/>
      <c r="V925" s="171"/>
    </row>
    <row r="926" spans="1:22" x14ac:dyDescent="0.2">
      <c r="A926" s="170"/>
      <c r="B926" s="170"/>
      <c r="C926" s="170"/>
      <c r="E926" s="170"/>
      <c r="F926" s="170"/>
      <c r="G926" s="170"/>
      <c r="H926" s="170"/>
      <c r="I926" s="170"/>
      <c r="J926" s="170"/>
      <c r="K926" s="170"/>
      <c r="L926" s="170"/>
      <c r="M926" s="170"/>
      <c r="N926" s="170"/>
      <c r="O926" s="170"/>
      <c r="P926" s="170"/>
      <c r="Q926" s="170"/>
      <c r="R926" s="170"/>
      <c r="S926" s="170"/>
      <c r="T926" s="171"/>
      <c r="U926" s="171"/>
      <c r="V926" s="171"/>
    </row>
    <row r="927" spans="1:22" x14ac:dyDescent="0.2">
      <c r="A927" s="170"/>
      <c r="B927" s="170"/>
      <c r="C927" s="170"/>
      <c r="E927" s="170"/>
      <c r="F927" s="170"/>
      <c r="G927" s="170"/>
      <c r="H927" s="170"/>
      <c r="I927" s="170"/>
      <c r="J927" s="170"/>
      <c r="K927" s="170"/>
      <c r="L927" s="170"/>
      <c r="M927" s="170"/>
      <c r="N927" s="170"/>
      <c r="O927" s="170"/>
      <c r="P927" s="170"/>
      <c r="Q927" s="170"/>
      <c r="R927" s="170"/>
      <c r="S927" s="170"/>
      <c r="T927" s="171"/>
      <c r="U927" s="171"/>
      <c r="V927" s="171"/>
    </row>
    <row r="928" spans="1:22" x14ac:dyDescent="0.2">
      <c r="A928" s="170"/>
      <c r="B928" s="170"/>
      <c r="C928" s="170"/>
      <c r="E928" s="170"/>
      <c r="F928" s="170"/>
      <c r="G928" s="170"/>
      <c r="H928" s="170"/>
      <c r="I928" s="170"/>
      <c r="J928" s="170"/>
      <c r="K928" s="170"/>
      <c r="L928" s="170"/>
      <c r="M928" s="170"/>
      <c r="N928" s="170"/>
      <c r="O928" s="170"/>
      <c r="P928" s="170"/>
      <c r="Q928" s="170"/>
      <c r="R928" s="170"/>
      <c r="S928" s="170"/>
      <c r="T928" s="171"/>
      <c r="U928" s="171"/>
      <c r="V928" s="171"/>
    </row>
    <row r="929" spans="1:22" x14ac:dyDescent="0.2">
      <c r="A929" s="170"/>
      <c r="B929" s="170"/>
      <c r="C929" s="170"/>
      <c r="E929" s="170"/>
      <c r="F929" s="170"/>
      <c r="G929" s="170"/>
      <c r="H929" s="170"/>
      <c r="I929" s="170"/>
      <c r="J929" s="170"/>
      <c r="K929" s="170"/>
      <c r="L929" s="170"/>
      <c r="M929" s="170"/>
      <c r="N929" s="170"/>
      <c r="O929" s="170"/>
      <c r="P929" s="170"/>
      <c r="Q929" s="170"/>
      <c r="R929" s="170"/>
      <c r="S929" s="170"/>
      <c r="T929" s="171"/>
      <c r="U929" s="171"/>
      <c r="V929" s="171"/>
    </row>
    <row r="930" spans="1:22" x14ac:dyDescent="0.2">
      <c r="A930" s="170"/>
      <c r="B930" s="170"/>
      <c r="C930" s="170"/>
      <c r="E930" s="170"/>
      <c r="F930" s="170"/>
      <c r="G930" s="170"/>
      <c r="H930" s="170"/>
      <c r="I930" s="170"/>
      <c r="J930" s="170"/>
      <c r="K930" s="170"/>
      <c r="L930" s="170"/>
      <c r="M930" s="170"/>
      <c r="N930" s="170"/>
      <c r="O930" s="170"/>
      <c r="P930" s="170"/>
      <c r="Q930" s="170"/>
      <c r="R930" s="170"/>
      <c r="S930" s="170"/>
      <c r="T930" s="171"/>
      <c r="U930" s="171"/>
      <c r="V930" s="171"/>
    </row>
    <row r="931" spans="1:22" x14ac:dyDescent="0.2">
      <c r="A931" s="170"/>
      <c r="B931" s="170"/>
      <c r="C931" s="170"/>
      <c r="E931" s="170"/>
      <c r="F931" s="170"/>
      <c r="G931" s="170"/>
      <c r="H931" s="170"/>
      <c r="I931" s="170"/>
      <c r="J931" s="170"/>
      <c r="K931" s="170"/>
      <c r="L931" s="170"/>
      <c r="M931" s="170"/>
      <c r="N931" s="170"/>
      <c r="O931" s="170"/>
      <c r="P931" s="170"/>
      <c r="Q931" s="170"/>
      <c r="R931" s="170"/>
      <c r="S931" s="170"/>
      <c r="T931" s="171"/>
      <c r="U931" s="171"/>
      <c r="V931" s="171"/>
    </row>
    <row r="932" spans="1:22" x14ac:dyDescent="0.2">
      <c r="A932" s="170"/>
      <c r="B932" s="170"/>
      <c r="C932" s="170"/>
      <c r="E932" s="170"/>
      <c r="F932" s="170"/>
      <c r="G932" s="170"/>
      <c r="H932" s="170"/>
      <c r="I932" s="170"/>
      <c r="J932" s="170"/>
      <c r="K932" s="170"/>
      <c r="L932" s="170"/>
      <c r="M932" s="170"/>
      <c r="N932" s="170"/>
      <c r="O932" s="170"/>
      <c r="P932" s="170"/>
      <c r="Q932" s="170"/>
      <c r="R932" s="170"/>
      <c r="S932" s="170"/>
      <c r="T932" s="171"/>
      <c r="U932" s="171"/>
      <c r="V932" s="171"/>
    </row>
    <row r="933" spans="1:22" x14ac:dyDescent="0.2">
      <c r="A933" s="170"/>
      <c r="B933" s="170"/>
      <c r="C933" s="170"/>
      <c r="E933" s="170"/>
      <c r="F933" s="170"/>
      <c r="G933" s="170"/>
      <c r="H933" s="170"/>
      <c r="I933" s="170"/>
      <c r="J933" s="170"/>
      <c r="K933" s="170"/>
      <c r="L933" s="170"/>
      <c r="M933" s="170"/>
      <c r="N933" s="170"/>
      <c r="O933" s="170"/>
      <c r="P933" s="170"/>
      <c r="Q933" s="170"/>
      <c r="R933" s="170"/>
      <c r="S933" s="170"/>
      <c r="T933" s="171"/>
      <c r="U933" s="171"/>
      <c r="V933" s="171"/>
    </row>
    <row r="934" spans="1:22" x14ac:dyDescent="0.2">
      <c r="A934" s="170"/>
      <c r="B934" s="170"/>
      <c r="C934" s="170"/>
      <c r="E934" s="170"/>
      <c r="F934" s="170"/>
      <c r="G934" s="170"/>
      <c r="H934" s="170"/>
      <c r="I934" s="170"/>
      <c r="J934" s="170"/>
      <c r="K934" s="170"/>
      <c r="L934" s="170"/>
      <c r="M934" s="170"/>
      <c r="N934" s="170"/>
      <c r="O934" s="170"/>
      <c r="P934" s="170"/>
      <c r="Q934" s="170"/>
      <c r="R934" s="170"/>
      <c r="S934" s="170"/>
      <c r="T934" s="171"/>
      <c r="U934" s="171"/>
      <c r="V934" s="171"/>
    </row>
    <row r="935" spans="1:22" x14ac:dyDescent="0.2">
      <c r="A935" s="170"/>
      <c r="B935" s="170"/>
      <c r="C935" s="170"/>
      <c r="E935" s="170"/>
      <c r="F935" s="170"/>
      <c r="G935" s="170"/>
      <c r="H935" s="170"/>
      <c r="I935" s="170"/>
      <c r="J935" s="170"/>
      <c r="K935" s="170"/>
      <c r="L935" s="170"/>
      <c r="M935" s="170"/>
      <c r="N935" s="170"/>
      <c r="O935" s="170"/>
      <c r="P935" s="170"/>
      <c r="Q935" s="170"/>
      <c r="R935" s="170"/>
      <c r="S935" s="170"/>
      <c r="T935" s="171"/>
      <c r="U935" s="171"/>
      <c r="V935" s="171"/>
    </row>
    <row r="936" spans="1:22" x14ac:dyDescent="0.2">
      <c r="A936" s="170"/>
      <c r="B936" s="170"/>
      <c r="C936" s="170"/>
      <c r="E936" s="170"/>
      <c r="F936" s="170"/>
      <c r="G936" s="170"/>
      <c r="H936" s="170"/>
      <c r="I936" s="170"/>
      <c r="J936" s="170"/>
      <c r="K936" s="170"/>
      <c r="L936" s="170"/>
      <c r="M936" s="170"/>
      <c r="N936" s="170"/>
      <c r="O936" s="170"/>
      <c r="P936" s="170"/>
      <c r="Q936" s="170"/>
      <c r="R936" s="170"/>
      <c r="S936" s="170"/>
      <c r="T936" s="171"/>
      <c r="U936" s="171"/>
      <c r="V936" s="171"/>
    </row>
    <row r="937" spans="1:22" x14ac:dyDescent="0.2">
      <c r="A937" s="170"/>
      <c r="B937" s="170"/>
      <c r="C937" s="170"/>
      <c r="E937" s="170"/>
      <c r="F937" s="170"/>
      <c r="G937" s="170"/>
      <c r="H937" s="170"/>
      <c r="I937" s="170"/>
      <c r="J937" s="170"/>
      <c r="K937" s="170"/>
      <c r="L937" s="170"/>
      <c r="M937" s="170"/>
      <c r="N937" s="170"/>
      <c r="O937" s="170"/>
      <c r="P937" s="170"/>
      <c r="Q937" s="170"/>
      <c r="R937" s="170"/>
      <c r="S937" s="170"/>
      <c r="T937" s="171"/>
      <c r="U937" s="171"/>
      <c r="V937" s="171"/>
    </row>
    <row r="938" spans="1:22" x14ac:dyDescent="0.2">
      <c r="A938" s="170"/>
      <c r="B938" s="170"/>
      <c r="C938" s="170"/>
      <c r="E938" s="170"/>
      <c r="F938" s="170"/>
      <c r="G938" s="170"/>
      <c r="H938" s="170"/>
      <c r="I938" s="170"/>
      <c r="J938" s="170"/>
      <c r="K938" s="170"/>
      <c r="L938" s="170"/>
      <c r="M938" s="170"/>
      <c r="N938" s="170"/>
      <c r="O938" s="170"/>
      <c r="P938" s="170"/>
      <c r="Q938" s="170"/>
      <c r="R938" s="170"/>
      <c r="S938" s="170"/>
      <c r="T938" s="171"/>
      <c r="U938" s="171"/>
      <c r="V938" s="171"/>
    </row>
    <row r="939" spans="1:22" x14ac:dyDescent="0.2">
      <c r="A939" s="170"/>
      <c r="B939" s="170"/>
      <c r="C939" s="170"/>
      <c r="E939" s="170"/>
      <c r="F939" s="170"/>
      <c r="G939" s="170"/>
      <c r="H939" s="170"/>
      <c r="I939" s="170"/>
      <c r="J939" s="170"/>
      <c r="K939" s="170"/>
      <c r="L939" s="170"/>
      <c r="M939" s="170"/>
      <c r="N939" s="170"/>
      <c r="O939" s="170"/>
      <c r="P939" s="170"/>
      <c r="Q939" s="170"/>
      <c r="R939" s="170"/>
      <c r="S939" s="170"/>
      <c r="T939" s="171"/>
      <c r="U939" s="171"/>
      <c r="V939" s="171"/>
    </row>
    <row r="940" spans="1:22" x14ac:dyDescent="0.2">
      <c r="A940" s="170"/>
      <c r="B940" s="170"/>
      <c r="C940" s="170"/>
      <c r="E940" s="170"/>
      <c r="F940" s="170"/>
      <c r="G940" s="170"/>
      <c r="H940" s="170"/>
      <c r="I940" s="170"/>
      <c r="J940" s="170"/>
      <c r="K940" s="170"/>
      <c r="L940" s="170"/>
      <c r="M940" s="170"/>
      <c r="N940" s="170"/>
      <c r="O940" s="170"/>
      <c r="P940" s="170"/>
      <c r="Q940" s="170"/>
      <c r="R940" s="170"/>
      <c r="S940" s="170"/>
      <c r="T940" s="171"/>
      <c r="U940" s="171"/>
      <c r="V940" s="171"/>
    </row>
    <row r="941" spans="1:22" x14ac:dyDescent="0.2">
      <c r="A941" s="170"/>
      <c r="B941" s="170"/>
      <c r="C941" s="170"/>
      <c r="E941" s="170"/>
      <c r="F941" s="170"/>
      <c r="G941" s="170"/>
      <c r="H941" s="170"/>
      <c r="I941" s="170"/>
      <c r="J941" s="170"/>
      <c r="K941" s="170"/>
      <c r="L941" s="170"/>
      <c r="M941" s="170"/>
      <c r="N941" s="170"/>
      <c r="O941" s="170"/>
      <c r="P941" s="170"/>
      <c r="Q941" s="170"/>
      <c r="R941" s="170"/>
      <c r="S941" s="170"/>
      <c r="T941" s="171"/>
      <c r="U941" s="171"/>
      <c r="V941" s="171"/>
    </row>
    <row r="942" spans="1:22" x14ac:dyDescent="0.2">
      <c r="A942" s="170"/>
      <c r="B942" s="170"/>
      <c r="C942" s="170"/>
      <c r="E942" s="170"/>
      <c r="F942" s="170"/>
      <c r="G942" s="170"/>
      <c r="H942" s="170"/>
      <c r="I942" s="170"/>
      <c r="J942" s="170"/>
      <c r="K942" s="170"/>
      <c r="L942" s="170"/>
      <c r="M942" s="170"/>
      <c r="N942" s="170"/>
      <c r="O942" s="170"/>
      <c r="P942" s="170"/>
      <c r="Q942" s="170"/>
      <c r="R942" s="170"/>
      <c r="S942" s="170"/>
      <c r="T942" s="171"/>
      <c r="U942" s="171"/>
      <c r="V942" s="171"/>
    </row>
    <row r="943" spans="1:22" x14ac:dyDescent="0.2">
      <c r="A943" s="170"/>
      <c r="B943" s="170"/>
      <c r="C943" s="170"/>
      <c r="E943" s="170"/>
      <c r="F943" s="170"/>
      <c r="G943" s="170"/>
      <c r="H943" s="170"/>
      <c r="I943" s="170"/>
      <c r="J943" s="170"/>
      <c r="K943" s="170"/>
      <c r="L943" s="170"/>
      <c r="M943" s="170"/>
      <c r="N943" s="170"/>
      <c r="O943" s="170"/>
      <c r="P943" s="170"/>
      <c r="Q943" s="170"/>
      <c r="R943" s="170"/>
      <c r="S943" s="170"/>
      <c r="T943" s="171"/>
      <c r="U943" s="171"/>
      <c r="V943" s="171"/>
    </row>
    <row r="944" spans="1:22" x14ac:dyDescent="0.2">
      <c r="A944" s="170"/>
      <c r="B944" s="170"/>
      <c r="C944" s="170"/>
      <c r="E944" s="170"/>
      <c r="F944" s="170"/>
      <c r="G944" s="170"/>
      <c r="H944" s="170"/>
      <c r="I944" s="170"/>
      <c r="J944" s="170"/>
      <c r="K944" s="170"/>
      <c r="L944" s="170"/>
      <c r="M944" s="170"/>
      <c r="N944" s="170"/>
      <c r="O944" s="170"/>
      <c r="P944" s="170"/>
      <c r="Q944" s="170"/>
      <c r="R944" s="170"/>
      <c r="S944" s="170"/>
      <c r="T944" s="171"/>
      <c r="U944" s="171"/>
      <c r="V944" s="171"/>
    </row>
    <row r="945" spans="1:22" x14ac:dyDescent="0.2">
      <c r="A945" s="170"/>
      <c r="B945" s="170"/>
      <c r="C945" s="170"/>
      <c r="E945" s="170"/>
      <c r="F945" s="170"/>
      <c r="G945" s="170"/>
      <c r="H945" s="170"/>
      <c r="I945" s="170"/>
      <c r="J945" s="170"/>
      <c r="K945" s="170"/>
      <c r="L945" s="170"/>
      <c r="M945" s="170"/>
      <c r="N945" s="170"/>
      <c r="O945" s="170"/>
      <c r="P945" s="170"/>
      <c r="Q945" s="170"/>
      <c r="R945" s="170"/>
      <c r="S945" s="170"/>
      <c r="T945" s="171"/>
      <c r="U945" s="171"/>
      <c r="V945" s="171"/>
    </row>
    <row r="946" spans="1:22" x14ac:dyDescent="0.2">
      <c r="A946" s="170"/>
      <c r="B946" s="170"/>
      <c r="C946" s="170"/>
      <c r="E946" s="170"/>
      <c r="F946" s="170"/>
      <c r="G946" s="170"/>
      <c r="H946" s="170"/>
      <c r="I946" s="170"/>
      <c r="J946" s="170"/>
      <c r="K946" s="170"/>
      <c r="L946" s="170"/>
      <c r="M946" s="170"/>
      <c r="N946" s="170"/>
      <c r="O946" s="170"/>
      <c r="P946" s="170"/>
      <c r="Q946" s="170"/>
      <c r="R946" s="170"/>
      <c r="S946" s="170"/>
      <c r="T946" s="171"/>
      <c r="U946" s="171"/>
      <c r="V946" s="171"/>
    </row>
    <row r="947" spans="1:22" x14ac:dyDescent="0.2">
      <c r="A947" s="170"/>
      <c r="B947" s="170"/>
      <c r="C947" s="170"/>
      <c r="E947" s="170"/>
      <c r="F947" s="170"/>
      <c r="G947" s="170"/>
      <c r="H947" s="170"/>
      <c r="I947" s="170"/>
      <c r="J947" s="170"/>
      <c r="K947" s="170"/>
      <c r="L947" s="170"/>
      <c r="M947" s="170"/>
      <c r="N947" s="170"/>
      <c r="O947" s="170"/>
      <c r="P947" s="170"/>
      <c r="Q947" s="170"/>
      <c r="R947" s="170"/>
      <c r="S947" s="170"/>
      <c r="T947" s="171"/>
      <c r="U947" s="171"/>
      <c r="V947" s="171"/>
    </row>
    <row r="948" spans="1:22" x14ac:dyDescent="0.2">
      <c r="A948" s="170"/>
      <c r="B948" s="170"/>
      <c r="C948" s="170"/>
      <c r="E948" s="170"/>
      <c r="F948" s="170"/>
      <c r="G948" s="170"/>
      <c r="H948" s="170"/>
      <c r="I948" s="170"/>
      <c r="J948" s="170"/>
      <c r="K948" s="170"/>
      <c r="L948" s="170"/>
      <c r="M948" s="170"/>
      <c r="N948" s="170"/>
      <c r="O948" s="170"/>
      <c r="P948" s="170"/>
      <c r="Q948" s="170"/>
      <c r="R948" s="170"/>
      <c r="S948" s="170"/>
      <c r="T948" s="171"/>
      <c r="U948" s="171"/>
      <c r="V948" s="171"/>
    </row>
    <row r="949" spans="1:22" x14ac:dyDescent="0.2">
      <c r="A949" s="170"/>
      <c r="B949" s="170"/>
      <c r="C949" s="170"/>
      <c r="E949" s="170"/>
      <c r="F949" s="170"/>
      <c r="G949" s="170"/>
      <c r="H949" s="170"/>
      <c r="I949" s="170"/>
      <c r="J949" s="170"/>
      <c r="K949" s="170"/>
      <c r="L949" s="170"/>
      <c r="M949" s="170"/>
      <c r="N949" s="170"/>
      <c r="O949" s="170"/>
      <c r="P949" s="170"/>
      <c r="Q949" s="170"/>
      <c r="R949" s="170"/>
      <c r="S949" s="170"/>
      <c r="T949" s="171"/>
      <c r="U949" s="171"/>
      <c r="V949" s="171"/>
    </row>
    <row r="950" spans="1:22" x14ac:dyDescent="0.2">
      <c r="A950" s="170"/>
      <c r="B950" s="170"/>
      <c r="C950" s="170"/>
      <c r="E950" s="170"/>
      <c r="F950" s="170"/>
      <c r="G950" s="170"/>
      <c r="H950" s="170"/>
      <c r="I950" s="170"/>
      <c r="J950" s="170"/>
      <c r="K950" s="170"/>
      <c r="L950" s="170"/>
      <c r="M950" s="170"/>
      <c r="N950" s="170"/>
      <c r="O950" s="170"/>
      <c r="P950" s="170"/>
      <c r="Q950" s="170"/>
      <c r="R950" s="170"/>
      <c r="S950" s="170"/>
      <c r="T950" s="171"/>
      <c r="U950" s="171"/>
      <c r="V950" s="171"/>
    </row>
    <row r="951" spans="1:22" x14ac:dyDescent="0.2">
      <c r="A951" s="170"/>
      <c r="B951" s="170"/>
      <c r="C951" s="170"/>
      <c r="E951" s="170"/>
      <c r="F951" s="170"/>
      <c r="G951" s="170"/>
      <c r="H951" s="170"/>
      <c r="I951" s="170"/>
      <c r="J951" s="170"/>
      <c r="K951" s="170"/>
      <c r="L951" s="170"/>
      <c r="M951" s="170"/>
      <c r="N951" s="170"/>
      <c r="O951" s="170"/>
      <c r="P951" s="170"/>
      <c r="Q951" s="170"/>
      <c r="R951" s="170"/>
      <c r="S951" s="170"/>
      <c r="T951" s="171"/>
      <c r="U951" s="171"/>
      <c r="V951" s="171"/>
    </row>
    <row r="952" spans="1:22" x14ac:dyDescent="0.2">
      <c r="A952" s="170"/>
      <c r="B952" s="170"/>
      <c r="C952" s="170"/>
      <c r="E952" s="170"/>
      <c r="F952" s="170"/>
      <c r="G952" s="170"/>
      <c r="H952" s="170"/>
      <c r="I952" s="170"/>
      <c r="J952" s="170"/>
      <c r="K952" s="170"/>
      <c r="L952" s="170"/>
      <c r="M952" s="170"/>
      <c r="N952" s="170"/>
      <c r="O952" s="170"/>
      <c r="P952" s="170"/>
      <c r="Q952" s="170"/>
      <c r="R952" s="170"/>
      <c r="S952" s="170"/>
      <c r="T952" s="171"/>
      <c r="U952" s="171"/>
      <c r="V952" s="171"/>
    </row>
    <row r="953" spans="1:22" x14ac:dyDescent="0.2">
      <c r="A953" s="170"/>
      <c r="B953" s="170"/>
      <c r="C953" s="170"/>
      <c r="E953" s="170"/>
      <c r="F953" s="170"/>
      <c r="G953" s="170"/>
      <c r="H953" s="170"/>
      <c r="I953" s="170"/>
      <c r="J953" s="170"/>
      <c r="K953" s="170"/>
      <c r="L953" s="170"/>
      <c r="M953" s="170"/>
      <c r="N953" s="170"/>
      <c r="O953" s="170"/>
      <c r="P953" s="170"/>
      <c r="Q953" s="170"/>
      <c r="R953" s="170"/>
      <c r="S953" s="170"/>
      <c r="T953" s="171"/>
      <c r="U953" s="171"/>
      <c r="V953" s="171"/>
    </row>
    <row r="954" spans="1:22" x14ac:dyDescent="0.2">
      <c r="A954" s="170"/>
      <c r="B954" s="170"/>
      <c r="C954" s="170"/>
      <c r="E954" s="170"/>
      <c r="F954" s="170"/>
      <c r="G954" s="170"/>
      <c r="H954" s="170"/>
      <c r="I954" s="170"/>
      <c r="J954" s="170"/>
      <c r="K954" s="170"/>
      <c r="L954" s="170"/>
      <c r="M954" s="170"/>
      <c r="N954" s="170"/>
      <c r="O954" s="170"/>
      <c r="P954" s="170"/>
      <c r="Q954" s="170"/>
      <c r="R954" s="170"/>
      <c r="S954" s="170"/>
      <c r="T954" s="171"/>
      <c r="U954" s="171"/>
      <c r="V954" s="171"/>
    </row>
    <row r="955" spans="1:22" x14ac:dyDescent="0.2">
      <c r="A955" s="170"/>
      <c r="B955" s="170"/>
      <c r="C955" s="170"/>
      <c r="E955" s="170"/>
      <c r="F955" s="170"/>
      <c r="G955" s="170"/>
      <c r="H955" s="170"/>
      <c r="I955" s="170"/>
      <c r="J955" s="170"/>
      <c r="K955" s="170"/>
      <c r="L955" s="170"/>
      <c r="M955" s="170"/>
      <c r="N955" s="170"/>
      <c r="O955" s="170"/>
      <c r="P955" s="170"/>
      <c r="Q955" s="170"/>
      <c r="R955" s="170"/>
      <c r="S955" s="170"/>
      <c r="T955" s="171"/>
      <c r="U955" s="171"/>
      <c r="V955" s="171"/>
    </row>
    <row r="956" spans="1:22" x14ac:dyDescent="0.2">
      <c r="A956" s="170"/>
      <c r="B956" s="170"/>
      <c r="C956" s="170"/>
      <c r="E956" s="170"/>
      <c r="F956" s="170"/>
      <c r="G956" s="170"/>
      <c r="H956" s="170"/>
      <c r="I956" s="170"/>
      <c r="J956" s="170"/>
      <c r="K956" s="170"/>
      <c r="L956" s="170"/>
      <c r="M956" s="170"/>
      <c r="N956" s="170"/>
      <c r="O956" s="170"/>
      <c r="P956" s="170"/>
      <c r="Q956" s="170"/>
      <c r="R956" s="170"/>
      <c r="S956" s="170"/>
      <c r="T956" s="171"/>
      <c r="U956" s="171"/>
      <c r="V956" s="171"/>
    </row>
    <row r="957" spans="1:22" x14ac:dyDescent="0.2">
      <c r="A957" s="170"/>
      <c r="B957" s="170"/>
      <c r="C957" s="170"/>
      <c r="E957" s="170"/>
      <c r="F957" s="170"/>
      <c r="G957" s="170"/>
      <c r="H957" s="170"/>
      <c r="I957" s="170"/>
      <c r="J957" s="170"/>
      <c r="K957" s="170"/>
      <c r="L957" s="170"/>
      <c r="M957" s="170"/>
      <c r="N957" s="170"/>
      <c r="O957" s="170"/>
      <c r="P957" s="170"/>
      <c r="Q957" s="170"/>
      <c r="R957" s="170"/>
      <c r="S957" s="170"/>
      <c r="T957" s="171"/>
      <c r="U957" s="171"/>
      <c r="V957" s="171"/>
    </row>
    <row r="958" spans="1:22" x14ac:dyDescent="0.2">
      <c r="A958" s="170"/>
      <c r="B958" s="170"/>
      <c r="C958" s="170"/>
      <c r="E958" s="170"/>
      <c r="F958" s="170"/>
      <c r="G958" s="170"/>
      <c r="H958" s="170"/>
      <c r="I958" s="170"/>
      <c r="J958" s="170"/>
      <c r="K958" s="170"/>
      <c r="L958" s="170"/>
      <c r="M958" s="170"/>
      <c r="N958" s="170"/>
      <c r="O958" s="170"/>
      <c r="P958" s="170"/>
      <c r="Q958" s="170"/>
      <c r="R958" s="170"/>
      <c r="S958" s="170"/>
      <c r="T958" s="171"/>
      <c r="U958" s="171"/>
      <c r="V958" s="171"/>
    </row>
    <row r="959" spans="1:22" x14ac:dyDescent="0.2">
      <c r="A959" s="170"/>
      <c r="B959" s="170"/>
      <c r="C959" s="170"/>
      <c r="E959" s="170"/>
      <c r="F959" s="170"/>
      <c r="G959" s="170"/>
      <c r="H959" s="170"/>
      <c r="I959" s="170"/>
      <c r="J959" s="170"/>
      <c r="K959" s="170"/>
      <c r="L959" s="170"/>
      <c r="M959" s="170"/>
      <c r="N959" s="170"/>
      <c r="O959" s="170"/>
      <c r="P959" s="170"/>
      <c r="Q959" s="170"/>
      <c r="R959" s="170"/>
      <c r="S959" s="170"/>
      <c r="T959" s="171"/>
      <c r="U959" s="171"/>
      <c r="V959" s="171"/>
    </row>
    <row r="960" spans="1:22" x14ac:dyDescent="0.2">
      <c r="A960" s="170"/>
      <c r="B960" s="170"/>
      <c r="C960" s="170"/>
      <c r="E960" s="170"/>
      <c r="F960" s="170"/>
      <c r="G960" s="170"/>
      <c r="H960" s="170"/>
      <c r="I960" s="170"/>
      <c r="J960" s="170"/>
      <c r="K960" s="170"/>
      <c r="L960" s="170"/>
      <c r="M960" s="170"/>
      <c r="N960" s="170"/>
      <c r="O960" s="170"/>
      <c r="P960" s="170"/>
      <c r="Q960" s="170"/>
      <c r="R960" s="170"/>
      <c r="S960" s="170"/>
      <c r="T960" s="171"/>
      <c r="U960" s="171"/>
      <c r="V960" s="171"/>
    </row>
    <row r="961" spans="1:22" x14ac:dyDescent="0.2">
      <c r="A961" s="170"/>
      <c r="B961" s="170"/>
      <c r="C961" s="170"/>
      <c r="E961" s="170"/>
      <c r="F961" s="170"/>
      <c r="G961" s="170"/>
      <c r="H961" s="170"/>
      <c r="I961" s="170"/>
      <c r="J961" s="170"/>
      <c r="K961" s="170"/>
      <c r="L961" s="170"/>
      <c r="M961" s="170"/>
      <c r="N961" s="170"/>
      <c r="O961" s="170"/>
      <c r="P961" s="170"/>
      <c r="Q961" s="170"/>
      <c r="R961" s="170"/>
      <c r="S961" s="170"/>
      <c r="T961" s="171"/>
      <c r="U961" s="171"/>
      <c r="V961" s="171"/>
    </row>
    <row r="962" spans="1:22" x14ac:dyDescent="0.2">
      <c r="A962" s="170"/>
      <c r="B962" s="170"/>
      <c r="C962" s="170"/>
      <c r="E962" s="170"/>
      <c r="F962" s="170"/>
      <c r="G962" s="170"/>
      <c r="H962" s="170"/>
      <c r="I962" s="170"/>
      <c r="J962" s="170"/>
      <c r="K962" s="170"/>
      <c r="L962" s="170"/>
      <c r="M962" s="170"/>
      <c r="N962" s="170"/>
      <c r="O962" s="170"/>
      <c r="P962" s="170"/>
      <c r="Q962" s="170"/>
      <c r="R962" s="170"/>
      <c r="S962" s="170"/>
      <c r="T962" s="171"/>
      <c r="U962" s="171"/>
      <c r="V962" s="171"/>
    </row>
    <row r="963" spans="1:22" x14ac:dyDescent="0.2">
      <c r="A963" s="170"/>
      <c r="B963" s="170"/>
      <c r="C963" s="170"/>
      <c r="E963" s="170"/>
      <c r="F963" s="170"/>
      <c r="G963" s="170"/>
      <c r="H963" s="170"/>
      <c r="I963" s="170"/>
      <c r="J963" s="170"/>
      <c r="K963" s="170"/>
      <c r="L963" s="170"/>
      <c r="M963" s="170"/>
      <c r="N963" s="170"/>
      <c r="O963" s="170"/>
      <c r="P963" s="170"/>
      <c r="Q963" s="170"/>
      <c r="R963" s="170"/>
      <c r="S963" s="170"/>
      <c r="T963" s="171"/>
      <c r="U963" s="171"/>
      <c r="V963" s="171"/>
    </row>
    <row r="964" spans="1:22" x14ac:dyDescent="0.2">
      <c r="A964" s="170"/>
      <c r="B964" s="170"/>
      <c r="C964" s="170"/>
      <c r="E964" s="170"/>
      <c r="F964" s="170"/>
      <c r="G964" s="170"/>
      <c r="H964" s="170"/>
      <c r="I964" s="170"/>
      <c r="J964" s="170"/>
      <c r="K964" s="170"/>
      <c r="L964" s="170"/>
      <c r="M964" s="170"/>
      <c r="N964" s="170"/>
      <c r="O964" s="170"/>
      <c r="P964" s="170"/>
      <c r="Q964" s="170"/>
      <c r="R964" s="170"/>
      <c r="S964" s="170"/>
      <c r="T964" s="171"/>
      <c r="U964" s="171"/>
      <c r="V964" s="171"/>
    </row>
    <row r="965" spans="1:22" x14ac:dyDescent="0.2">
      <c r="A965" s="170"/>
      <c r="B965" s="170"/>
      <c r="C965" s="170"/>
      <c r="E965" s="170"/>
      <c r="F965" s="170"/>
      <c r="G965" s="170"/>
      <c r="H965" s="170"/>
      <c r="I965" s="170"/>
      <c r="J965" s="170"/>
      <c r="K965" s="170"/>
      <c r="L965" s="170"/>
      <c r="M965" s="170"/>
      <c r="N965" s="170"/>
      <c r="O965" s="170"/>
      <c r="P965" s="170"/>
      <c r="Q965" s="170"/>
      <c r="R965" s="170"/>
      <c r="S965" s="170"/>
      <c r="T965" s="171"/>
      <c r="U965" s="171"/>
      <c r="V965" s="171"/>
    </row>
    <row r="966" spans="1:22" x14ac:dyDescent="0.2">
      <c r="A966" s="170"/>
      <c r="B966" s="170"/>
      <c r="C966" s="170"/>
      <c r="E966" s="170"/>
      <c r="F966" s="170"/>
      <c r="G966" s="170"/>
      <c r="H966" s="170"/>
      <c r="I966" s="170"/>
      <c r="J966" s="170"/>
      <c r="K966" s="170"/>
      <c r="L966" s="170"/>
      <c r="M966" s="170"/>
      <c r="N966" s="170"/>
      <c r="O966" s="170"/>
      <c r="P966" s="170"/>
      <c r="Q966" s="170"/>
      <c r="R966" s="170"/>
      <c r="S966" s="170"/>
      <c r="T966" s="171"/>
      <c r="U966" s="171"/>
      <c r="V966" s="171"/>
    </row>
    <row r="967" spans="1:22" x14ac:dyDescent="0.2">
      <c r="A967" s="170"/>
      <c r="B967" s="170"/>
      <c r="C967" s="170"/>
      <c r="E967" s="170"/>
      <c r="F967" s="170"/>
      <c r="G967" s="170"/>
      <c r="H967" s="170"/>
      <c r="I967" s="170"/>
      <c r="J967" s="170"/>
      <c r="K967" s="170"/>
      <c r="L967" s="170"/>
      <c r="M967" s="170"/>
      <c r="N967" s="170"/>
      <c r="O967" s="170"/>
      <c r="P967" s="170"/>
      <c r="Q967" s="170"/>
      <c r="R967" s="170"/>
      <c r="S967" s="170"/>
      <c r="T967" s="171"/>
      <c r="U967" s="171"/>
      <c r="V967" s="171"/>
    </row>
    <row r="968" spans="1:22" x14ac:dyDescent="0.2">
      <c r="A968" s="170"/>
      <c r="B968" s="170"/>
      <c r="C968" s="170"/>
      <c r="E968" s="170"/>
      <c r="F968" s="170"/>
      <c r="G968" s="170"/>
      <c r="H968" s="170"/>
      <c r="I968" s="170"/>
      <c r="J968" s="170"/>
      <c r="K968" s="170"/>
      <c r="L968" s="170"/>
      <c r="M968" s="170"/>
      <c r="N968" s="170"/>
      <c r="O968" s="170"/>
      <c r="P968" s="170"/>
      <c r="Q968" s="170"/>
      <c r="R968" s="170"/>
      <c r="S968" s="170"/>
      <c r="T968" s="171"/>
      <c r="U968" s="171"/>
      <c r="V968" s="171"/>
    </row>
    <row r="969" spans="1:22" x14ac:dyDescent="0.2">
      <c r="A969" s="170"/>
      <c r="B969" s="170"/>
      <c r="C969" s="170"/>
      <c r="E969" s="170"/>
      <c r="F969" s="170"/>
      <c r="G969" s="170"/>
      <c r="H969" s="170"/>
      <c r="I969" s="170"/>
      <c r="J969" s="170"/>
      <c r="K969" s="170"/>
      <c r="L969" s="170"/>
      <c r="M969" s="170"/>
      <c r="N969" s="170"/>
      <c r="O969" s="170"/>
      <c r="P969" s="170"/>
      <c r="Q969" s="170"/>
      <c r="R969" s="170"/>
      <c r="S969" s="170"/>
      <c r="T969" s="171"/>
      <c r="U969" s="171"/>
      <c r="V969" s="171"/>
    </row>
    <row r="970" spans="1:22" x14ac:dyDescent="0.2">
      <c r="A970" s="170"/>
      <c r="B970" s="170"/>
      <c r="C970" s="170"/>
      <c r="E970" s="170"/>
      <c r="F970" s="170"/>
      <c r="G970" s="170"/>
      <c r="H970" s="170"/>
      <c r="I970" s="170"/>
      <c r="J970" s="170"/>
      <c r="K970" s="170"/>
      <c r="L970" s="170"/>
      <c r="M970" s="170"/>
      <c r="N970" s="170"/>
      <c r="O970" s="170"/>
      <c r="P970" s="170"/>
      <c r="Q970" s="170"/>
      <c r="R970" s="170"/>
      <c r="S970" s="170"/>
      <c r="T970" s="171"/>
      <c r="U970" s="171"/>
      <c r="V970" s="171"/>
    </row>
    <row r="971" spans="1:22" x14ac:dyDescent="0.2">
      <c r="A971" s="170"/>
      <c r="B971" s="170"/>
      <c r="C971" s="170"/>
      <c r="E971" s="170"/>
      <c r="F971" s="170"/>
      <c r="G971" s="170"/>
      <c r="H971" s="170"/>
      <c r="I971" s="170"/>
      <c r="J971" s="170"/>
      <c r="K971" s="170"/>
      <c r="L971" s="170"/>
      <c r="M971" s="170"/>
      <c r="N971" s="170"/>
      <c r="O971" s="170"/>
      <c r="P971" s="170"/>
      <c r="Q971" s="170"/>
      <c r="R971" s="170"/>
      <c r="S971" s="170"/>
      <c r="T971" s="171"/>
      <c r="U971" s="171"/>
      <c r="V971" s="171"/>
    </row>
    <row r="972" spans="1:22" x14ac:dyDescent="0.2">
      <c r="A972" s="170"/>
      <c r="B972" s="170"/>
      <c r="C972" s="170"/>
      <c r="E972" s="170"/>
      <c r="F972" s="170"/>
      <c r="G972" s="170"/>
      <c r="H972" s="170"/>
      <c r="I972" s="170"/>
      <c r="J972" s="170"/>
      <c r="K972" s="170"/>
      <c r="L972" s="170"/>
      <c r="M972" s="170"/>
      <c r="N972" s="170"/>
      <c r="O972" s="170"/>
      <c r="P972" s="170"/>
      <c r="Q972" s="170"/>
      <c r="R972" s="170"/>
      <c r="S972" s="170"/>
      <c r="T972" s="171"/>
      <c r="U972" s="171"/>
      <c r="V972" s="171"/>
    </row>
    <row r="973" spans="1:22" x14ac:dyDescent="0.2">
      <c r="A973" s="170"/>
      <c r="B973" s="170"/>
      <c r="C973" s="170"/>
      <c r="E973" s="170"/>
      <c r="F973" s="170"/>
      <c r="G973" s="170"/>
      <c r="H973" s="170"/>
      <c r="I973" s="170"/>
      <c r="J973" s="170"/>
      <c r="K973" s="170"/>
      <c r="L973" s="170"/>
      <c r="M973" s="170"/>
      <c r="N973" s="170"/>
      <c r="O973" s="170"/>
      <c r="P973" s="170"/>
      <c r="Q973" s="170"/>
      <c r="R973" s="170"/>
      <c r="S973" s="170"/>
      <c r="T973" s="171"/>
      <c r="U973" s="171"/>
      <c r="V973" s="171"/>
    </row>
    <row r="974" spans="1:22" x14ac:dyDescent="0.2">
      <c r="A974" s="170"/>
      <c r="B974" s="170"/>
      <c r="C974" s="170"/>
      <c r="E974" s="170"/>
      <c r="F974" s="170"/>
      <c r="G974" s="170"/>
      <c r="H974" s="170"/>
      <c r="I974" s="170"/>
      <c r="J974" s="170"/>
      <c r="K974" s="170"/>
      <c r="L974" s="170"/>
      <c r="M974" s="170"/>
      <c r="N974" s="170"/>
      <c r="O974" s="170"/>
      <c r="P974" s="170"/>
      <c r="Q974" s="170"/>
      <c r="R974" s="170"/>
      <c r="S974" s="170"/>
      <c r="T974" s="171"/>
      <c r="U974" s="171"/>
      <c r="V974" s="171"/>
    </row>
    <row r="975" spans="1:22" x14ac:dyDescent="0.2">
      <c r="A975" s="170"/>
      <c r="B975" s="170"/>
      <c r="C975" s="170"/>
      <c r="E975" s="170"/>
      <c r="F975" s="170"/>
      <c r="G975" s="170"/>
      <c r="H975" s="170"/>
      <c r="I975" s="170"/>
      <c r="J975" s="170"/>
      <c r="K975" s="170"/>
      <c r="L975" s="170"/>
      <c r="M975" s="170"/>
      <c r="N975" s="170"/>
      <c r="O975" s="170"/>
      <c r="P975" s="170"/>
      <c r="Q975" s="170"/>
      <c r="R975" s="170"/>
      <c r="S975" s="170"/>
      <c r="T975" s="171"/>
      <c r="U975" s="171"/>
      <c r="V975" s="171"/>
    </row>
    <row r="976" spans="1:22" x14ac:dyDescent="0.2">
      <c r="A976" s="170"/>
      <c r="B976" s="170"/>
      <c r="C976" s="170"/>
      <c r="E976" s="170"/>
      <c r="F976" s="170"/>
      <c r="G976" s="170"/>
      <c r="H976" s="170"/>
      <c r="I976" s="170"/>
      <c r="J976" s="170"/>
      <c r="K976" s="170"/>
      <c r="L976" s="170"/>
      <c r="M976" s="170"/>
      <c r="N976" s="170"/>
      <c r="O976" s="170"/>
      <c r="P976" s="170"/>
      <c r="Q976" s="170"/>
      <c r="R976" s="170"/>
      <c r="S976" s="170"/>
      <c r="T976" s="171"/>
      <c r="U976" s="171"/>
      <c r="V976" s="171"/>
    </row>
    <row r="977" spans="1:22" x14ac:dyDescent="0.2">
      <c r="A977" s="170"/>
      <c r="B977" s="170"/>
      <c r="C977" s="170"/>
      <c r="E977" s="170"/>
      <c r="F977" s="170"/>
      <c r="G977" s="170"/>
      <c r="H977" s="170"/>
      <c r="I977" s="170"/>
      <c r="J977" s="170"/>
      <c r="K977" s="170"/>
      <c r="L977" s="170"/>
      <c r="M977" s="170"/>
      <c r="N977" s="170"/>
      <c r="O977" s="170"/>
      <c r="P977" s="170"/>
      <c r="Q977" s="170"/>
      <c r="R977" s="170"/>
      <c r="S977" s="170"/>
      <c r="T977" s="171"/>
      <c r="U977" s="171"/>
      <c r="V977" s="171"/>
    </row>
    <row r="978" spans="1:22" x14ac:dyDescent="0.2">
      <c r="A978" s="170"/>
      <c r="B978" s="170"/>
      <c r="C978" s="170"/>
      <c r="E978" s="170"/>
      <c r="F978" s="170"/>
      <c r="G978" s="170"/>
      <c r="H978" s="170"/>
      <c r="I978" s="170"/>
      <c r="J978" s="170"/>
      <c r="K978" s="170"/>
      <c r="L978" s="170"/>
      <c r="M978" s="170"/>
      <c r="N978" s="170"/>
      <c r="O978" s="170"/>
      <c r="P978" s="170"/>
      <c r="Q978" s="170"/>
      <c r="R978" s="170"/>
      <c r="S978" s="170"/>
      <c r="T978" s="171"/>
      <c r="U978" s="171"/>
      <c r="V978" s="171"/>
    </row>
    <row r="979" spans="1:22" x14ac:dyDescent="0.2">
      <c r="A979" s="170"/>
      <c r="B979" s="170"/>
      <c r="C979" s="170"/>
      <c r="E979" s="170"/>
      <c r="F979" s="170"/>
      <c r="G979" s="170"/>
      <c r="H979" s="170"/>
      <c r="I979" s="170"/>
      <c r="J979" s="170"/>
      <c r="K979" s="170"/>
      <c r="L979" s="170"/>
      <c r="M979" s="170"/>
      <c r="N979" s="170"/>
      <c r="O979" s="170"/>
      <c r="P979" s="170"/>
      <c r="Q979" s="170"/>
      <c r="R979" s="170"/>
      <c r="S979" s="170"/>
      <c r="T979" s="171"/>
      <c r="U979" s="171"/>
      <c r="V979" s="171"/>
    </row>
    <row r="980" spans="1:22" x14ac:dyDescent="0.2">
      <c r="A980" s="170"/>
      <c r="B980" s="170"/>
      <c r="C980" s="170"/>
      <c r="E980" s="170"/>
      <c r="F980" s="170"/>
      <c r="G980" s="170"/>
      <c r="H980" s="170"/>
      <c r="I980" s="170"/>
      <c r="J980" s="170"/>
      <c r="K980" s="170"/>
      <c r="L980" s="170"/>
      <c r="M980" s="170"/>
      <c r="N980" s="170"/>
      <c r="O980" s="170"/>
      <c r="P980" s="170"/>
      <c r="Q980" s="170"/>
      <c r="R980" s="170"/>
      <c r="S980" s="170"/>
      <c r="T980" s="171"/>
      <c r="U980" s="171"/>
      <c r="V980" s="171"/>
    </row>
    <row r="981" spans="1:22" x14ac:dyDescent="0.2">
      <c r="A981" s="170"/>
      <c r="B981" s="170"/>
      <c r="C981" s="170"/>
      <c r="E981" s="170"/>
      <c r="F981" s="170"/>
      <c r="G981" s="170"/>
      <c r="H981" s="170"/>
      <c r="I981" s="170"/>
      <c r="J981" s="170"/>
      <c r="K981" s="170"/>
      <c r="L981" s="170"/>
      <c r="M981" s="170"/>
      <c r="N981" s="170"/>
      <c r="O981" s="170"/>
      <c r="P981" s="170"/>
      <c r="Q981" s="170"/>
      <c r="R981" s="170"/>
      <c r="S981" s="170"/>
      <c r="T981" s="171"/>
      <c r="U981" s="171"/>
      <c r="V981" s="171"/>
    </row>
    <row r="982" spans="1:22" x14ac:dyDescent="0.2">
      <c r="A982" s="170"/>
      <c r="B982" s="170"/>
      <c r="C982" s="170"/>
      <c r="E982" s="170"/>
      <c r="F982" s="170"/>
      <c r="G982" s="170"/>
      <c r="H982" s="170"/>
      <c r="I982" s="170"/>
      <c r="J982" s="170"/>
      <c r="K982" s="170"/>
      <c r="L982" s="170"/>
      <c r="M982" s="170"/>
      <c r="N982" s="170"/>
      <c r="O982" s="170"/>
      <c r="P982" s="170"/>
      <c r="Q982" s="170"/>
      <c r="R982" s="170"/>
      <c r="S982" s="170"/>
      <c r="T982" s="171"/>
      <c r="U982" s="171"/>
      <c r="V982" s="171"/>
    </row>
    <row r="983" spans="1:22" x14ac:dyDescent="0.2">
      <c r="A983" s="170"/>
      <c r="B983" s="170"/>
      <c r="C983" s="170"/>
      <c r="E983" s="170"/>
      <c r="F983" s="170"/>
      <c r="G983" s="170"/>
      <c r="H983" s="170"/>
      <c r="I983" s="170"/>
      <c r="J983" s="170"/>
      <c r="K983" s="170"/>
      <c r="L983" s="170"/>
      <c r="M983" s="170"/>
      <c r="N983" s="170"/>
      <c r="O983" s="170"/>
      <c r="P983" s="170"/>
      <c r="Q983" s="170"/>
      <c r="R983" s="170"/>
      <c r="S983" s="170"/>
      <c r="T983" s="171"/>
      <c r="U983" s="171"/>
      <c r="V983" s="171"/>
    </row>
    <row r="984" spans="1:22" x14ac:dyDescent="0.2">
      <c r="A984" s="170"/>
      <c r="B984" s="170"/>
      <c r="C984" s="170"/>
      <c r="E984" s="170"/>
      <c r="F984" s="170"/>
      <c r="G984" s="170"/>
      <c r="H984" s="170"/>
      <c r="I984" s="170"/>
      <c r="J984" s="170"/>
      <c r="K984" s="170"/>
      <c r="L984" s="170"/>
      <c r="M984" s="170"/>
      <c r="N984" s="170"/>
      <c r="O984" s="170"/>
      <c r="P984" s="170"/>
      <c r="Q984" s="170"/>
      <c r="R984" s="170"/>
      <c r="S984" s="170"/>
      <c r="T984" s="171"/>
      <c r="U984" s="171"/>
      <c r="V984" s="171"/>
    </row>
    <row r="985" spans="1:22" x14ac:dyDescent="0.2">
      <c r="A985" s="170"/>
      <c r="B985" s="170"/>
      <c r="C985" s="170"/>
      <c r="E985" s="170"/>
      <c r="F985" s="170"/>
      <c r="G985" s="170"/>
      <c r="H985" s="170"/>
      <c r="I985" s="170"/>
      <c r="J985" s="170"/>
      <c r="K985" s="170"/>
      <c r="L985" s="170"/>
      <c r="M985" s="170"/>
      <c r="N985" s="170"/>
      <c r="O985" s="170"/>
      <c r="P985" s="170"/>
      <c r="Q985" s="170"/>
      <c r="R985" s="170"/>
      <c r="S985" s="170"/>
      <c r="T985" s="171"/>
      <c r="U985" s="171"/>
      <c r="V985" s="171"/>
    </row>
    <row r="986" spans="1:22" x14ac:dyDescent="0.2">
      <c r="A986" s="170"/>
      <c r="B986" s="170"/>
      <c r="C986" s="170"/>
      <c r="E986" s="170"/>
      <c r="F986" s="170"/>
      <c r="G986" s="170"/>
      <c r="H986" s="170"/>
      <c r="I986" s="170"/>
      <c r="J986" s="170"/>
      <c r="K986" s="170"/>
      <c r="L986" s="170"/>
      <c r="M986" s="170"/>
      <c r="N986" s="170"/>
      <c r="O986" s="170"/>
      <c r="P986" s="170"/>
      <c r="Q986" s="170"/>
      <c r="R986" s="170"/>
      <c r="S986" s="170"/>
      <c r="T986" s="171"/>
      <c r="U986" s="171"/>
      <c r="V986" s="171"/>
    </row>
    <row r="987" spans="1:22" x14ac:dyDescent="0.2">
      <c r="A987" s="170"/>
      <c r="B987" s="170"/>
      <c r="C987" s="170"/>
      <c r="E987" s="170"/>
      <c r="F987" s="170"/>
      <c r="G987" s="170"/>
      <c r="H987" s="170"/>
      <c r="I987" s="170"/>
      <c r="J987" s="170"/>
      <c r="K987" s="170"/>
      <c r="L987" s="170"/>
      <c r="M987" s="170"/>
      <c r="N987" s="170"/>
      <c r="O987" s="170"/>
      <c r="P987" s="170"/>
      <c r="Q987" s="170"/>
      <c r="R987" s="170"/>
      <c r="S987" s="170"/>
      <c r="T987" s="171"/>
      <c r="U987" s="171"/>
      <c r="V987" s="171"/>
    </row>
    <row r="988" spans="1:22" x14ac:dyDescent="0.2">
      <c r="A988" s="170"/>
      <c r="B988" s="170"/>
      <c r="C988" s="170"/>
      <c r="E988" s="170"/>
      <c r="F988" s="170"/>
      <c r="G988" s="170"/>
      <c r="H988" s="170"/>
      <c r="I988" s="170"/>
      <c r="J988" s="170"/>
      <c r="K988" s="170"/>
      <c r="L988" s="170"/>
      <c r="M988" s="170"/>
      <c r="N988" s="170"/>
      <c r="O988" s="170"/>
      <c r="P988" s="170"/>
      <c r="Q988" s="170"/>
      <c r="R988" s="170"/>
      <c r="S988" s="170"/>
      <c r="T988" s="171"/>
      <c r="U988" s="171"/>
      <c r="V988" s="171"/>
    </row>
    <row r="989" spans="1:22" x14ac:dyDescent="0.2">
      <c r="A989" s="170"/>
      <c r="B989" s="170"/>
      <c r="C989" s="170"/>
      <c r="E989" s="170"/>
      <c r="F989" s="170"/>
      <c r="G989" s="170"/>
      <c r="H989" s="170"/>
      <c r="I989" s="170"/>
      <c r="J989" s="170"/>
      <c r="K989" s="170"/>
      <c r="L989" s="170"/>
      <c r="M989" s="170"/>
      <c r="N989" s="170"/>
      <c r="O989" s="170"/>
      <c r="P989" s="170"/>
      <c r="Q989" s="170"/>
      <c r="R989" s="170"/>
      <c r="S989" s="170"/>
      <c r="T989" s="171"/>
      <c r="U989" s="171"/>
      <c r="V989" s="171"/>
    </row>
    <row r="990" spans="1:22" x14ac:dyDescent="0.2">
      <c r="A990" s="170"/>
      <c r="B990" s="170"/>
      <c r="C990" s="170"/>
      <c r="E990" s="170"/>
      <c r="F990" s="170"/>
      <c r="G990" s="170"/>
      <c r="H990" s="170"/>
      <c r="I990" s="170"/>
      <c r="J990" s="170"/>
      <c r="K990" s="170"/>
      <c r="L990" s="170"/>
      <c r="M990" s="170"/>
      <c r="N990" s="170"/>
      <c r="O990" s="170"/>
      <c r="P990" s="170"/>
      <c r="Q990" s="170"/>
      <c r="R990" s="170"/>
      <c r="S990" s="170"/>
      <c r="T990" s="171"/>
      <c r="U990" s="171"/>
      <c r="V990" s="171"/>
    </row>
    <row r="991" spans="1:22" x14ac:dyDescent="0.2">
      <c r="A991" s="170"/>
      <c r="B991" s="170"/>
      <c r="C991" s="170"/>
      <c r="E991" s="170"/>
      <c r="F991" s="170"/>
      <c r="G991" s="170"/>
      <c r="H991" s="170"/>
      <c r="I991" s="170"/>
      <c r="J991" s="170"/>
      <c r="K991" s="170"/>
      <c r="L991" s="170"/>
      <c r="M991" s="170"/>
      <c r="N991" s="170"/>
      <c r="O991" s="170"/>
      <c r="P991" s="170"/>
      <c r="Q991" s="170"/>
      <c r="R991" s="170"/>
      <c r="S991" s="170"/>
      <c r="T991" s="171"/>
      <c r="U991" s="171"/>
      <c r="V991" s="171"/>
    </row>
    <row r="992" spans="1:22" x14ac:dyDescent="0.2">
      <c r="A992" s="170"/>
      <c r="B992" s="170"/>
      <c r="C992" s="170"/>
      <c r="E992" s="170"/>
      <c r="F992" s="170"/>
      <c r="G992" s="170"/>
      <c r="H992" s="170"/>
      <c r="I992" s="170"/>
      <c r="J992" s="170"/>
      <c r="K992" s="170"/>
      <c r="L992" s="170"/>
      <c r="M992" s="170"/>
      <c r="N992" s="170"/>
      <c r="O992" s="170"/>
      <c r="P992" s="170"/>
      <c r="Q992" s="170"/>
      <c r="R992" s="170"/>
      <c r="S992" s="170"/>
      <c r="T992" s="171"/>
      <c r="U992" s="171"/>
      <c r="V992" s="171"/>
    </row>
    <row r="993" spans="1:22" x14ac:dyDescent="0.2">
      <c r="A993" s="170"/>
      <c r="B993" s="170"/>
      <c r="C993" s="170"/>
      <c r="E993" s="170"/>
      <c r="F993" s="170"/>
      <c r="G993" s="170"/>
      <c r="H993" s="170"/>
      <c r="I993" s="170"/>
      <c r="J993" s="170"/>
      <c r="K993" s="170"/>
      <c r="L993" s="170"/>
      <c r="M993" s="170"/>
      <c r="N993" s="170"/>
      <c r="O993" s="170"/>
      <c r="P993" s="170"/>
      <c r="Q993" s="170"/>
      <c r="R993" s="170"/>
      <c r="S993" s="170"/>
      <c r="T993" s="171"/>
      <c r="U993" s="171"/>
      <c r="V993" s="171"/>
    </row>
    <row r="994" spans="1:22" x14ac:dyDescent="0.2">
      <c r="A994" s="170"/>
      <c r="B994" s="170"/>
      <c r="C994" s="170"/>
      <c r="E994" s="170"/>
      <c r="F994" s="170"/>
      <c r="G994" s="170"/>
      <c r="H994" s="170"/>
      <c r="I994" s="170"/>
      <c r="J994" s="170"/>
      <c r="K994" s="170"/>
      <c r="L994" s="170"/>
      <c r="M994" s="170"/>
      <c r="N994" s="170"/>
      <c r="O994" s="170"/>
      <c r="P994" s="170"/>
      <c r="Q994" s="170"/>
      <c r="R994" s="170"/>
      <c r="S994" s="170"/>
      <c r="T994" s="171"/>
      <c r="U994" s="171"/>
      <c r="V994" s="171"/>
    </row>
    <row r="995" spans="1:22" x14ac:dyDescent="0.2">
      <c r="A995" s="170"/>
      <c r="B995" s="170"/>
      <c r="C995" s="170"/>
      <c r="E995" s="170"/>
      <c r="F995" s="170"/>
      <c r="G995" s="170"/>
      <c r="H995" s="170"/>
      <c r="I995" s="170"/>
      <c r="J995" s="170"/>
      <c r="K995" s="170"/>
      <c r="L995" s="170"/>
      <c r="M995" s="170"/>
      <c r="N995" s="170"/>
      <c r="O995" s="170"/>
      <c r="P995" s="170"/>
      <c r="Q995" s="170"/>
      <c r="R995" s="170"/>
      <c r="S995" s="170"/>
      <c r="T995" s="171"/>
      <c r="U995" s="171"/>
      <c r="V995" s="171"/>
    </row>
    <row r="996" spans="1:22" x14ac:dyDescent="0.2">
      <c r="A996" s="170"/>
      <c r="B996" s="170"/>
      <c r="C996" s="170"/>
      <c r="E996" s="170"/>
      <c r="F996" s="170"/>
      <c r="G996" s="170"/>
      <c r="H996" s="170"/>
      <c r="I996" s="170"/>
      <c r="J996" s="170"/>
      <c r="K996" s="170"/>
      <c r="L996" s="170"/>
      <c r="M996" s="170"/>
      <c r="N996" s="170"/>
      <c r="O996" s="170"/>
      <c r="P996" s="170"/>
      <c r="Q996" s="170"/>
      <c r="R996" s="170"/>
      <c r="S996" s="170"/>
      <c r="T996" s="171"/>
      <c r="U996" s="171"/>
      <c r="V996" s="171"/>
    </row>
    <row r="997" spans="1:22" x14ac:dyDescent="0.2">
      <c r="A997" s="170"/>
      <c r="B997" s="170"/>
      <c r="C997" s="170"/>
      <c r="E997" s="170"/>
      <c r="F997" s="170"/>
      <c r="G997" s="170"/>
      <c r="H997" s="170"/>
      <c r="I997" s="170"/>
      <c r="J997" s="170"/>
      <c r="K997" s="170"/>
      <c r="L997" s="170"/>
      <c r="M997" s="170"/>
      <c r="N997" s="170"/>
      <c r="O997" s="170"/>
      <c r="P997" s="170"/>
      <c r="Q997" s="170"/>
      <c r="R997" s="170"/>
      <c r="S997" s="170"/>
      <c r="T997" s="171"/>
      <c r="U997" s="171"/>
      <c r="V997" s="171"/>
    </row>
    <row r="998" spans="1:22" x14ac:dyDescent="0.2">
      <c r="A998" s="170"/>
      <c r="B998" s="170"/>
      <c r="C998" s="170"/>
      <c r="E998" s="170"/>
      <c r="F998" s="170"/>
      <c r="G998" s="170"/>
      <c r="H998" s="170"/>
      <c r="I998" s="170"/>
      <c r="J998" s="170"/>
      <c r="K998" s="170"/>
      <c r="L998" s="170"/>
      <c r="M998" s="170"/>
      <c r="N998" s="170"/>
      <c r="O998" s="170"/>
      <c r="P998" s="170"/>
      <c r="Q998" s="170"/>
      <c r="R998" s="170"/>
      <c r="S998" s="170"/>
      <c r="T998" s="171"/>
      <c r="U998" s="171"/>
      <c r="V998" s="171"/>
    </row>
    <row r="999" spans="1:22" x14ac:dyDescent="0.2">
      <c r="A999" s="170"/>
      <c r="B999" s="170"/>
      <c r="C999" s="170"/>
      <c r="E999" s="170"/>
      <c r="F999" s="170"/>
      <c r="G999" s="170"/>
      <c r="H999" s="170"/>
      <c r="I999" s="170"/>
      <c r="J999" s="170"/>
      <c r="K999" s="170"/>
      <c r="L999" s="170"/>
      <c r="M999" s="170"/>
      <c r="N999" s="170"/>
      <c r="O999" s="170"/>
      <c r="P999" s="170"/>
      <c r="Q999" s="170"/>
      <c r="R999" s="170"/>
      <c r="S999" s="170"/>
      <c r="T999" s="171"/>
      <c r="U999" s="171"/>
      <c r="V999" s="171"/>
    </row>
    <row r="1000" spans="1:22" x14ac:dyDescent="0.2">
      <c r="A1000" s="170"/>
      <c r="B1000" s="170"/>
      <c r="C1000" s="170"/>
      <c r="E1000" s="170"/>
      <c r="F1000" s="170"/>
      <c r="G1000" s="170"/>
      <c r="H1000" s="170"/>
      <c r="I1000" s="170"/>
      <c r="J1000" s="170"/>
      <c r="K1000" s="170"/>
      <c r="L1000" s="170"/>
      <c r="M1000" s="170"/>
      <c r="N1000" s="170"/>
      <c r="O1000" s="170"/>
      <c r="P1000" s="170"/>
      <c r="Q1000" s="170"/>
      <c r="R1000" s="170"/>
      <c r="S1000" s="170"/>
      <c r="T1000" s="171"/>
      <c r="U1000" s="171"/>
      <c r="V1000" s="171"/>
    </row>
    <row r="1001" spans="1:22" x14ac:dyDescent="0.2">
      <c r="A1001" s="170"/>
      <c r="B1001" s="170"/>
      <c r="C1001" s="170"/>
      <c r="E1001" s="170"/>
      <c r="F1001" s="170"/>
      <c r="G1001" s="170"/>
      <c r="H1001" s="170"/>
      <c r="I1001" s="170"/>
      <c r="J1001" s="170"/>
      <c r="K1001" s="170"/>
      <c r="L1001" s="170"/>
      <c r="M1001" s="170"/>
      <c r="N1001" s="170"/>
      <c r="O1001" s="170"/>
      <c r="P1001" s="170"/>
      <c r="Q1001" s="170"/>
      <c r="R1001" s="170"/>
      <c r="S1001" s="170"/>
      <c r="T1001" s="171"/>
      <c r="U1001" s="171"/>
      <c r="V1001" s="171"/>
    </row>
    <row r="1002" spans="1:22" x14ac:dyDescent="0.2">
      <c r="A1002" s="170"/>
      <c r="B1002" s="170"/>
      <c r="C1002" s="170"/>
      <c r="E1002" s="170"/>
      <c r="F1002" s="170"/>
      <c r="G1002" s="170"/>
      <c r="H1002" s="170"/>
      <c r="I1002" s="170"/>
      <c r="J1002" s="170"/>
      <c r="K1002" s="170"/>
      <c r="L1002" s="170"/>
      <c r="M1002" s="170"/>
      <c r="N1002" s="170"/>
      <c r="O1002" s="170"/>
      <c r="P1002" s="170"/>
      <c r="Q1002" s="170"/>
      <c r="R1002" s="170"/>
      <c r="S1002" s="170"/>
      <c r="T1002" s="171"/>
      <c r="U1002" s="171"/>
      <c r="V1002" s="171"/>
    </row>
    <row r="1003" spans="1:22" x14ac:dyDescent="0.2">
      <c r="A1003" s="170"/>
      <c r="B1003" s="170"/>
      <c r="C1003" s="170"/>
      <c r="E1003" s="170"/>
      <c r="F1003" s="170"/>
      <c r="G1003" s="170"/>
      <c r="H1003" s="170"/>
      <c r="I1003" s="170"/>
      <c r="J1003" s="170"/>
      <c r="K1003" s="170"/>
      <c r="L1003" s="170"/>
      <c r="M1003" s="170"/>
      <c r="N1003" s="170"/>
      <c r="O1003" s="170"/>
      <c r="P1003" s="170"/>
      <c r="Q1003" s="170"/>
      <c r="R1003" s="170"/>
      <c r="S1003" s="170"/>
      <c r="T1003" s="171"/>
      <c r="U1003" s="171"/>
      <c r="V1003" s="171"/>
    </row>
    <row r="1004" spans="1:22" x14ac:dyDescent="0.2">
      <c r="A1004" s="170"/>
      <c r="B1004" s="170"/>
      <c r="C1004" s="170"/>
      <c r="E1004" s="170"/>
      <c r="F1004" s="170"/>
      <c r="G1004" s="170"/>
      <c r="H1004" s="170"/>
      <c r="I1004" s="170"/>
      <c r="J1004" s="170"/>
      <c r="K1004" s="170"/>
      <c r="L1004" s="170"/>
      <c r="M1004" s="170"/>
      <c r="N1004" s="170"/>
      <c r="O1004" s="170"/>
      <c r="P1004" s="170"/>
      <c r="Q1004" s="170"/>
      <c r="R1004" s="170"/>
      <c r="S1004" s="170"/>
      <c r="T1004" s="171"/>
      <c r="U1004" s="171"/>
      <c r="V1004" s="171"/>
    </row>
    <row r="1005" spans="1:22" x14ac:dyDescent="0.2">
      <c r="A1005" s="170"/>
      <c r="B1005" s="170"/>
      <c r="C1005" s="170"/>
      <c r="E1005" s="170"/>
      <c r="F1005" s="170"/>
      <c r="G1005" s="170"/>
      <c r="H1005" s="170"/>
      <c r="I1005" s="170"/>
      <c r="J1005" s="170"/>
      <c r="K1005" s="170"/>
      <c r="L1005" s="170"/>
      <c r="M1005" s="170"/>
      <c r="N1005" s="170"/>
      <c r="O1005" s="170"/>
      <c r="P1005" s="170"/>
      <c r="Q1005" s="170"/>
      <c r="R1005" s="170"/>
      <c r="S1005" s="170"/>
      <c r="T1005" s="171"/>
      <c r="U1005" s="171"/>
      <c r="V1005" s="171"/>
    </row>
    <row r="1006" spans="1:22" x14ac:dyDescent="0.2">
      <c r="A1006" s="170"/>
      <c r="B1006" s="170"/>
      <c r="C1006" s="170"/>
      <c r="E1006" s="170"/>
      <c r="F1006" s="170"/>
      <c r="G1006" s="170"/>
      <c r="H1006" s="170"/>
      <c r="I1006" s="170"/>
      <c r="J1006" s="170"/>
      <c r="K1006" s="170"/>
      <c r="L1006" s="170"/>
      <c r="M1006" s="170"/>
      <c r="N1006" s="170"/>
      <c r="O1006" s="170"/>
      <c r="P1006" s="170"/>
      <c r="Q1006" s="170"/>
      <c r="R1006" s="170"/>
      <c r="S1006" s="170"/>
      <c r="T1006" s="171"/>
      <c r="U1006" s="171"/>
      <c r="V1006" s="171"/>
    </row>
    <row r="1007" spans="1:22" x14ac:dyDescent="0.2">
      <c r="A1007" s="170"/>
      <c r="B1007" s="170"/>
      <c r="C1007" s="170"/>
      <c r="E1007" s="170"/>
      <c r="F1007" s="170"/>
      <c r="G1007" s="170"/>
      <c r="H1007" s="170"/>
      <c r="I1007" s="170"/>
      <c r="J1007" s="170"/>
      <c r="K1007" s="170"/>
      <c r="L1007" s="170"/>
      <c r="M1007" s="170"/>
      <c r="N1007" s="170"/>
      <c r="O1007" s="170"/>
      <c r="P1007" s="170"/>
      <c r="Q1007" s="170"/>
      <c r="R1007" s="170"/>
      <c r="S1007" s="170"/>
      <c r="T1007" s="171"/>
      <c r="U1007" s="171"/>
      <c r="V1007" s="171"/>
    </row>
    <row r="1008" spans="1:22" x14ac:dyDescent="0.2">
      <c r="A1008" s="170"/>
      <c r="B1008" s="170"/>
      <c r="C1008" s="170"/>
      <c r="E1008" s="170"/>
      <c r="F1008" s="170"/>
      <c r="G1008" s="170"/>
      <c r="H1008" s="170"/>
      <c r="I1008" s="170"/>
      <c r="J1008" s="170"/>
      <c r="K1008" s="170"/>
      <c r="L1008" s="170"/>
      <c r="M1008" s="170"/>
      <c r="N1008" s="170"/>
      <c r="O1008" s="170"/>
      <c r="P1008" s="170"/>
      <c r="Q1008" s="170"/>
      <c r="R1008" s="170"/>
      <c r="S1008" s="170"/>
      <c r="T1008" s="171"/>
      <c r="U1008" s="171"/>
      <c r="V1008" s="171"/>
    </row>
    <row r="1009" spans="1:22" x14ac:dyDescent="0.2">
      <c r="A1009" s="170"/>
      <c r="B1009" s="170"/>
      <c r="C1009" s="170"/>
      <c r="E1009" s="170"/>
      <c r="F1009" s="170"/>
      <c r="G1009" s="170"/>
      <c r="H1009" s="170"/>
      <c r="I1009" s="170"/>
      <c r="J1009" s="170"/>
      <c r="K1009" s="170"/>
      <c r="L1009" s="170"/>
      <c r="M1009" s="170"/>
      <c r="N1009" s="170"/>
      <c r="O1009" s="170"/>
      <c r="P1009" s="170"/>
      <c r="Q1009" s="170"/>
      <c r="R1009" s="170"/>
      <c r="S1009" s="170"/>
      <c r="T1009" s="171"/>
      <c r="U1009" s="171"/>
      <c r="V1009" s="171"/>
    </row>
    <row r="1010" spans="1:22" x14ac:dyDescent="0.2">
      <c r="A1010" s="170"/>
      <c r="B1010" s="170"/>
      <c r="C1010" s="170"/>
      <c r="E1010" s="170"/>
      <c r="F1010" s="170"/>
      <c r="G1010" s="170"/>
      <c r="H1010" s="170"/>
      <c r="I1010" s="170"/>
      <c r="J1010" s="170"/>
      <c r="K1010" s="170"/>
      <c r="L1010" s="170"/>
      <c r="M1010" s="170"/>
      <c r="N1010" s="170"/>
      <c r="O1010" s="170"/>
      <c r="P1010" s="170"/>
      <c r="Q1010" s="170"/>
      <c r="R1010" s="170"/>
      <c r="S1010" s="170"/>
      <c r="T1010" s="171"/>
      <c r="U1010" s="171"/>
      <c r="V1010" s="171"/>
    </row>
    <row r="1011" spans="1:22" x14ac:dyDescent="0.2">
      <c r="A1011" s="170"/>
      <c r="B1011" s="170"/>
      <c r="C1011" s="170"/>
      <c r="E1011" s="170"/>
      <c r="F1011" s="170"/>
      <c r="G1011" s="170"/>
      <c r="H1011" s="170"/>
      <c r="I1011" s="170"/>
      <c r="J1011" s="170"/>
      <c r="K1011" s="170"/>
      <c r="L1011" s="170"/>
      <c r="M1011" s="170"/>
      <c r="N1011" s="170"/>
      <c r="O1011" s="170"/>
      <c r="P1011" s="170"/>
      <c r="Q1011" s="170"/>
      <c r="R1011" s="170"/>
      <c r="S1011" s="170"/>
      <c r="T1011" s="171"/>
      <c r="U1011" s="171"/>
      <c r="V1011" s="171"/>
    </row>
    <row r="1012" spans="1:22" x14ac:dyDescent="0.2">
      <c r="A1012" s="170"/>
      <c r="B1012" s="170"/>
      <c r="C1012" s="170"/>
      <c r="E1012" s="170"/>
      <c r="F1012" s="170"/>
      <c r="G1012" s="170"/>
      <c r="H1012" s="170"/>
      <c r="I1012" s="170"/>
      <c r="J1012" s="170"/>
      <c r="K1012" s="170"/>
      <c r="L1012" s="170"/>
      <c r="M1012" s="170"/>
      <c r="N1012" s="170"/>
      <c r="O1012" s="170"/>
      <c r="P1012" s="170"/>
      <c r="Q1012" s="170"/>
      <c r="R1012" s="170"/>
      <c r="S1012" s="170"/>
      <c r="T1012" s="171"/>
      <c r="U1012" s="171"/>
      <c r="V1012" s="171"/>
    </row>
    <row r="1013" spans="1:22" x14ac:dyDescent="0.2">
      <c r="A1013" s="170"/>
      <c r="B1013" s="170"/>
      <c r="C1013" s="170"/>
      <c r="E1013" s="170"/>
      <c r="F1013" s="170"/>
      <c r="G1013" s="170"/>
      <c r="H1013" s="170"/>
      <c r="I1013" s="170"/>
      <c r="J1013" s="170"/>
      <c r="K1013" s="170"/>
      <c r="L1013" s="170"/>
      <c r="M1013" s="170"/>
      <c r="N1013" s="170"/>
      <c r="O1013" s="170"/>
      <c r="P1013" s="170"/>
      <c r="Q1013" s="170"/>
      <c r="R1013" s="170"/>
      <c r="S1013" s="170"/>
      <c r="T1013" s="171"/>
      <c r="U1013" s="171"/>
      <c r="V1013" s="171"/>
    </row>
    <row r="1014" spans="1:22" x14ac:dyDescent="0.2">
      <c r="A1014" s="170"/>
      <c r="B1014" s="170"/>
      <c r="C1014" s="170"/>
      <c r="E1014" s="170"/>
      <c r="F1014" s="170"/>
      <c r="G1014" s="170"/>
      <c r="H1014" s="170"/>
      <c r="I1014" s="170"/>
      <c r="J1014" s="170"/>
      <c r="K1014" s="170"/>
      <c r="L1014" s="170"/>
      <c r="M1014" s="170"/>
      <c r="N1014" s="170"/>
      <c r="O1014" s="170"/>
      <c r="P1014" s="170"/>
      <c r="Q1014" s="170"/>
      <c r="R1014" s="170"/>
      <c r="S1014" s="170"/>
      <c r="T1014" s="171"/>
      <c r="U1014" s="171"/>
      <c r="V1014" s="171"/>
    </row>
    <row r="1015" spans="1:22" x14ac:dyDescent="0.2">
      <c r="A1015" s="170"/>
      <c r="B1015" s="170"/>
      <c r="C1015" s="170"/>
      <c r="E1015" s="170"/>
      <c r="F1015" s="170"/>
      <c r="G1015" s="170"/>
      <c r="H1015" s="170"/>
      <c r="I1015" s="170"/>
      <c r="J1015" s="170"/>
      <c r="K1015" s="170"/>
      <c r="L1015" s="170"/>
      <c r="M1015" s="170"/>
      <c r="N1015" s="170"/>
      <c r="O1015" s="170"/>
      <c r="P1015" s="170"/>
      <c r="Q1015" s="170"/>
      <c r="R1015" s="170"/>
      <c r="S1015" s="170"/>
      <c r="T1015" s="171"/>
      <c r="U1015" s="171"/>
      <c r="V1015" s="171"/>
    </row>
    <row r="1016" spans="1:22" x14ac:dyDescent="0.2">
      <c r="A1016" s="170"/>
      <c r="B1016" s="170"/>
      <c r="C1016" s="170"/>
      <c r="E1016" s="170"/>
      <c r="F1016" s="170"/>
      <c r="G1016" s="170"/>
      <c r="H1016" s="170"/>
      <c r="I1016" s="170"/>
      <c r="J1016" s="170"/>
      <c r="K1016" s="170"/>
      <c r="L1016" s="170"/>
      <c r="M1016" s="170"/>
      <c r="N1016" s="170"/>
      <c r="O1016" s="170"/>
      <c r="P1016" s="170"/>
      <c r="Q1016" s="170"/>
      <c r="R1016" s="170"/>
      <c r="S1016" s="170"/>
      <c r="T1016" s="171"/>
      <c r="U1016" s="171"/>
      <c r="V1016" s="171"/>
    </row>
    <row r="1017" spans="1:22" x14ac:dyDescent="0.2">
      <c r="A1017" s="170"/>
      <c r="B1017" s="170"/>
      <c r="C1017" s="170"/>
      <c r="E1017" s="170"/>
      <c r="F1017" s="170"/>
      <c r="G1017" s="170"/>
      <c r="H1017" s="170"/>
      <c r="I1017" s="170"/>
      <c r="J1017" s="170"/>
      <c r="K1017" s="170"/>
      <c r="L1017" s="170"/>
      <c r="M1017" s="170"/>
      <c r="N1017" s="170"/>
      <c r="O1017" s="170"/>
      <c r="P1017" s="170"/>
      <c r="Q1017" s="170"/>
      <c r="R1017" s="170"/>
      <c r="S1017" s="170"/>
      <c r="T1017" s="171"/>
      <c r="U1017" s="171"/>
      <c r="V1017" s="171"/>
    </row>
    <row r="1018" spans="1:22" x14ac:dyDescent="0.2">
      <c r="A1018" s="170"/>
      <c r="B1018" s="170"/>
      <c r="C1018" s="170"/>
      <c r="E1018" s="170"/>
      <c r="F1018" s="170"/>
      <c r="G1018" s="170"/>
      <c r="H1018" s="170"/>
      <c r="I1018" s="170"/>
      <c r="J1018" s="170"/>
      <c r="K1018" s="170"/>
      <c r="L1018" s="170"/>
      <c r="M1018" s="170"/>
      <c r="N1018" s="170"/>
      <c r="O1018" s="170"/>
      <c r="P1018" s="170"/>
      <c r="Q1018" s="170"/>
      <c r="R1018" s="170"/>
      <c r="S1018" s="170"/>
      <c r="T1018" s="171"/>
      <c r="U1018" s="171"/>
      <c r="V1018" s="171"/>
    </row>
    <row r="1019" spans="1:22" x14ac:dyDescent="0.2">
      <c r="A1019" s="170"/>
      <c r="B1019" s="170"/>
      <c r="C1019" s="170"/>
      <c r="E1019" s="170"/>
      <c r="F1019" s="170"/>
      <c r="G1019" s="170"/>
      <c r="H1019" s="170"/>
      <c r="I1019" s="170"/>
      <c r="J1019" s="170"/>
      <c r="K1019" s="170"/>
      <c r="L1019" s="170"/>
      <c r="M1019" s="170"/>
      <c r="N1019" s="170"/>
      <c r="O1019" s="170"/>
      <c r="P1019" s="170"/>
      <c r="Q1019" s="170"/>
      <c r="R1019" s="170"/>
      <c r="S1019" s="170"/>
      <c r="T1019" s="171"/>
      <c r="U1019" s="171"/>
      <c r="V1019" s="171"/>
    </row>
    <row r="1020" spans="1:22" x14ac:dyDescent="0.2">
      <c r="A1020" s="170"/>
      <c r="B1020" s="170"/>
      <c r="C1020" s="170"/>
      <c r="E1020" s="170"/>
      <c r="F1020" s="170"/>
      <c r="G1020" s="170"/>
      <c r="H1020" s="170"/>
      <c r="I1020" s="170"/>
      <c r="J1020" s="170"/>
      <c r="K1020" s="170"/>
      <c r="L1020" s="170"/>
      <c r="M1020" s="170"/>
      <c r="N1020" s="170"/>
      <c r="O1020" s="170"/>
      <c r="P1020" s="170"/>
      <c r="Q1020" s="170"/>
      <c r="R1020" s="170"/>
      <c r="S1020" s="170"/>
      <c r="T1020" s="171"/>
      <c r="U1020" s="171"/>
      <c r="V1020" s="171"/>
    </row>
    <row r="1021" spans="1:22" x14ac:dyDescent="0.2">
      <c r="A1021" s="170"/>
      <c r="B1021" s="170"/>
      <c r="C1021" s="170"/>
      <c r="E1021" s="170"/>
      <c r="F1021" s="170"/>
      <c r="G1021" s="170"/>
      <c r="H1021" s="170"/>
      <c r="I1021" s="170"/>
      <c r="J1021" s="170"/>
      <c r="K1021" s="170"/>
      <c r="L1021" s="170"/>
      <c r="M1021" s="170"/>
      <c r="N1021" s="170"/>
      <c r="O1021" s="170"/>
      <c r="P1021" s="170"/>
      <c r="Q1021" s="170"/>
      <c r="R1021" s="170"/>
      <c r="S1021" s="170"/>
      <c r="T1021" s="171"/>
      <c r="U1021" s="171"/>
      <c r="V1021" s="171"/>
    </row>
    <row r="1022" spans="1:22" x14ac:dyDescent="0.2">
      <c r="A1022" s="170"/>
      <c r="B1022" s="170"/>
      <c r="C1022" s="170"/>
      <c r="E1022" s="170"/>
      <c r="F1022" s="170"/>
      <c r="G1022" s="170"/>
      <c r="H1022" s="170"/>
      <c r="I1022" s="170"/>
      <c r="J1022" s="170"/>
      <c r="K1022" s="170"/>
      <c r="L1022" s="170"/>
      <c r="M1022" s="170"/>
      <c r="N1022" s="170"/>
      <c r="O1022" s="170"/>
      <c r="P1022" s="170"/>
      <c r="Q1022" s="170"/>
      <c r="R1022" s="170"/>
      <c r="S1022" s="170"/>
      <c r="T1022" s="171"/>
      <c r="U1022" s="171"/>
      <c r="V1022" s="171"/>
    </row>
    <row r="1023" spans="1:22" x14ac:dyDescent="0.2">
      <c r="A1023" s="170"/>
      <c r="B1023" s="170"/>
      <c r="C1023" s="170"/>
      <c r="E1023" s="170"/>
      <c r="F1023" s="170"/>
      <c r="G1023" s="170"/>
      <c r="H1023" s="170"/>
      <c r="I1023" s="170"/>
      <c r="J1023" s="170"/>
      <c r="K1023" s="170"/>
      <c r="L1023" s="170"/>
      <c r="M1023" s="170"/>
      <c r="N1023" s="170"/>
      <c r="O1023" s="170"/>
      <c r="P1023" s="170"/>
      <c r="Q1023" s="170"/>
      <c r="R1023" s="170"/>
      <c r="S1023" s="170"/>
      <c r="T1023" s="171"/>
      <c r="U1023" s="171"/>
      <c r="V1023" s="171"/>
    </row>
    <row r="1024" spans="1:22" x14ac:dyDescent="0.2">
      <c r="A1024" s="170"/>
      <c r="B1024" s="170"/>
      <c r="C1024" s="170"/>
      <c r="E1024" s="170"/>
      <c r="F1024" s="170"/>
      <c r="G1024" s="170"/>
      <c r="H1024" s="170"/>
      <c r="I1024" s="170"/>
      <c r="J1024" s="170"/>
      <c r="K1024" s="170"/>
      <c r="L1024" s="170"/>
      <c r="M1024" s="170"/>
      <c r="N1024" s="170"/>
      <c r="O1024" s="170"/>
      <c r="P1024" s="170"/>
      <c r="Q1024" s="170"/>
      <c r="R1024" s="170"/>
      <c r="S1024" s="170"/>
      <c r="T1024" s="171"/>
      <c r="U1024" s="171"/>
      <c r="V1024" s="171"/>
    </row>
    <row r="1025" spans="1:22" x14ac:dyDescent="0.2">
      <c r="A1025" s="170"/>
      <c r="B1025" s="170"/>
      <c r="C1025" s="170"/>
      <c r="E1025" s="170"/>
      <c r="F1025" s="170"/>
      <c r="G1025" s="170"/>
      <c r="H1025" s="170"/>
      <c r="I1025" s="170"/>
      <c r="J1025" s="170"/>
      <c r="K1025" s="170"/>
      <c r="L1025" s="170"/>
      <c r="M1025" s="170"/>
      <c r="N1025" s="170"/>
      <c r="O1025" s="170"/>
      <c r="P1025" s="170"/>
      <c r="Q1025" s="170"/>
      <c r="R1025" s="170"/>
      <c r="S1025" s="170"/>
      <c r="T1025" s="171"/>
      <c r="U1025" s="171"/>
      <c r="V1025" s="171"/>
    </row>
    <row r="1026" spans="1:22" x14ac:dyDescent="0.2">
      <c r="A1026" s="170"/>
      <c r="B1026" s="170"/>
      <c r="C1026" s="170"/>
      <c r="E1026" s="170"/>
      <c r="F1026" s="170"/>
      <c r="G1026" s="170"/>
      <c r="H1026" s="170"/>
      <c r="I1026" s="170"/>
      <c r="J1026" s="170"/>
      <c r="K1026" s="170"/>
      <c r="L1026" s="170"/>
      <c r="M1026" s="170"/>
      <c r="N1026" s="170"/>
      <c r="O1026" s="170"/>
      <c r="P1026" s="170"/>
      <c r="Q1026" s="170"/>
      <c r="R1026" s="170"/>
      <c r="S1026" s="170"/>
      <c r="T1026" s="171"/>
      <c r="U1026" s="171"/>
      <c r="V1026" s="171"/>
    </row>
    <row r="1027" spans="1:22" x14ac:dyDescent="0.2">
      <c r="A1027" s="170"/>
      <c r="B1027" s="170"/>
      <c r="C1027" s="170"/>
      <c r="E1027" s="170"/>
      <c r="F1027" s="170"/>
      <c r="G1027" s="170"/>
      <c r="H1027" s="170"/>
      <c r="I1027" s="170"/>
      <c r="J1027" s="170"/>
      <c r="K1027" s="170"/>
      <c r="L1027" s="170"/>
      <c r="M1027" s="170"/>
      <c r="N1027" s="170"/>
      <c r="O1027" s="170"/>
      <c r="P1027" s="170"/>
      <c r="Q1027" s="170"/>
      <c r="R1027" s="170"/>
      <c r="S1027" s="170"/>
      <c r="T1027" s="171"/>
      <c r="U1027" s="171"/>
      <c r="V1027" s="171"/>
    </row>
    <row r="1028" spans="1:22" x14ac:dyDescent="0.2">
      <c r="A1028" s="170"/>
      <c r="B1028" s="170"/>
      <c r="C1028" s="170"/>
      <c r="E1028" s="170"/>
      <c r="F1028" s="170"/>
      <c r="G1028" s="170"/>
      <c r="H1028" s="170"/>
      <c r="I1028" s="170"/>
      <c r="J1028" s="170"/>
      <c r="K1028" s="170"/>
      <c r="L1028" s="170"/>
      <c r="M1028" s="170"/>
      <c r="N1028" s="170"/>
      <c r="O1028" s="170"/>
      <c r="P1028" s="170"/>
      <c r="Q1028" s="170"/>
      <c r="R1028" s="170"/>
      <c r="S1028" s="170"/>
      <c r="T1028" s="171"/>
      <c r="U1028" s="171"/>
      <c r="V1028" s="171"/>
    </row>
    <row r="1029" spans="1:22" x14ac:dyDescent="0.2">
      <c r="A1029" s="170"/>
      <c r="B1029" s="170"/>
      <c r="C1029" s="170"/>
      <c r="E1029" s="170"/>
      <c r="F1029" s="170"/>
      <c r="G1029" s="170"/>
      <c r="H1029" s="170"/>
      <c r="I1029" s="170"/>
      <c r="J1029" s="170"/>
      <c r="K1029" s="170"/>
      <c r="L1029" s="170"/>
      <c r="M1029" s="170"/>
      <c r="N1029" s="170"/>
      <c r="O1029" s="170"/>
      <c r="P1029" s="170"/>
      <c r="Q1029" s="170"/>
      <c r="R1029" s="170"/>
      <c r="S1029" s="170"/>
      <c r="T1029" s="171"/>
      <c r="U1029" s="171"/>
      <c r="V1029" s="171"/>
    </row>
    <row r="1030" spans="1:22" x14ac:dyDescent="0.2">
      <c r="A1030" s="170"/>
      <c r="B1030" s="170"/>
      <c r="C1030" s="170"/>
      <c r="E1030" s="170"/>
      <c r="F1030" s="170"/>
      <c r="G1030" s="170"/>
      <c r="H1030" s="170"/>
      <c r="I1030" s="170"/>
      <c r="J1030" s="170"/>
      <c r="K1030" s="170"/>
      <c r="L1030" s="170"/>
      <c r="M1030" s="170"/>
      <c r="N1030" s="170"/>
      <c r="O1030" s="170"/>
      <c r="P1030" s="170"/>
      <c r="Q1030" s="170"/>
      <c r="R1030" s="170"/>
      <c r="S1030" s="170"/>
      <c r="T1030" s="171"/>
      <c r="U1030" s="171"/>
      <c r="V1030" s="171"/>
    </row>
    <row r="1031" spans="1:22" x14ac:dyDescent="0.2">
      <c r="A1031" s="170"/>
      <c r="B1031" s="170"/>
      <c r="C1031" s="170"/>
      <c r="E1031" s="170"/>
      <c r="F1031" s="170"/>
      <c r="G1031" s="170"/>
      <c r="H1031" s="170"/>
      <c r="I1031" s="170"/>
      <c r="J1031" s="170"/>
      <c r="K1031" s="170"/>
      <c r="L1031" s="170"/>
      <c r="M1031" s="170"/>
      <c r="N1031" s="170"/>
      <c r="O1031" s="170"/>
      <c r="P1031" s="170"/>
      <c r="Q1031" s="170"/>
      <c r="R1031" s="170"/>
      <c r="S1031" s="170"/>
      <c r="T1031" s="171"/>
      <c r="U1031" s="171"/>
      <c r="V1031" s="171"/>
    </row>
    <row r="1032" spans="1:22" x14ac:dyDescent="0.2">
      <c r="A1032" s="170"/>
      <c r="B1032" s="170"/>
      <c r="C1032" s="170"/>
      <c r="E1032" s="170"/>
      <c r="F1032" s="170"/>
      <c r="G1032" s="170"/>
      <c r="H1032" s="170"/>
      <c r="I1032" s="170"/>
      <c r="J1032" s="170"/>
      <c r="K1032" s="170"/>
      <c r="L1032" s="170"/>
      <c r="M1032" s="170"/>
      <c r="N1032" s="170"/>
      <c r="O1032" s="170"/>
      <c r="P1032" s="170"/>
      <c r="Q1032" s="170"/>
      <c r="R1032" s="170"/>
      <c r="S1032" s="170"/>
      <c r="T1032" s="171"/>
      <c r="U1032" s="171"/>
      <c r="V1032" s="171"/>
    </row>
    <row r="1033" spans="1:22" x14ac:dyDescent="0.2">
      <c r="A1033" s="170"/>
      <c r="B1033" s="170"/>
      <c r="C1033" s="170"/>
      <c r="E1033" s="170"/>
      <c r="F1033" s="170"/>
      <c r="G1033" s="170"/>
      <c r="H1033" s="170"/>
      <c r="I1033" s="170"/>
      <c r="J1033" s="170"/>
      <c r="K1033" s="170"/>
      <c r="L1033" s="170"/>
      <c r="M1033" s="170"/>
      <c r="N1033" s="170"/>
      <c r="O1033" s="170"/>
      <c r="P1033" s="170"/>
      <c r="Q1033" s="170"/>
      <c r="R1033" s="170"/>
      <c r="S1033" s="170"/>
      <c r="T1033" s="171"/>
      <c r="U1033" s="171"/>
      <c r="V1033" s="171"/>
    </row>
    <row r="1034" spans="1:22" x14ac:dyDescent="0.2">
      <c r="A1034" s="170"/>
      <c r="B1034" s="170"/>
      <c r="C1034" s="170"/>
      <c r="E1034" s="170"/>
      <c r="F1034" s="170"/>
      <c r="G1034" s="170"/>
      <c r="H1034" s="170"/>
      <c r="I1034" s="170"/>
      <c r="J1034" s="170"/>
      <c r="K1034" s="170"/>
      <c r="L1034" s="170"/>
      <c r="M1034" s="170"/>
      <c r="N1034" s="170"/>
      <c r="O1034" s="170"/>
      <c r="P1034" s="170"/>
      <c r="Q1034" s="170"/>
      <c r="R1034" s="170"/>
      <c r="S1034" s="170"/>
      <c r="T1034" s="171"/>
      <c r="U1034" s="171"/>
      <c r="V1034" s="171"/>
    </row>
    <row r="1035" spans="1:22" x14ac:dyDescent="0.2">
      <c r="A1035" s="170"/>
      <c r="B1035" s="170"/>
      <c r="C1035" s="170"/>
      <c r="E1035" s="170"/>
      <c r="F1035" s="170"/>
      <c r="G1035" s="170"/>
      <c r="H1035" s="170"/>
      <c r="I1035" s="170"/>
      <c r="J1035" s="170"/>
      <c r="K1035" s="170"/>
      <c r="L1035" s="170"/>
      <c r="M1035" s="170"/>
      <c r="N1035" s="170"/>
      <c r="O1035" s="170"/>
      <c r="P1035" s="170"/>
      <c r="Q1035" s="170"/>
      <c r="R1035" s="170"/>
      <c r="S1035" s="170"/>
      <c r="T1035" s="171"/>
      <c r="U1035" s="171"/>
      <c r="V1035" s="171"/>
    </row>
    <row r="1036" spans="1:22" x14ac:dyDescent="0.2">
      <c r="A1036" s="170"/>
      <c r="B1036" s="170"/>
      <c r="C1036" s="170"/>
      <c r="E1036" s="170"/>
      <c r="F1036" s="170"/>
      <c r="G1036" s="170"/>
      <c r="H1036" s="170"/>
      <c r="I1036" s="170"/>
      <c r="J1036" s="170"/>
      <c r="K1036" s="170"/>
      <c r="L1036" s="170"/>
      <c r="M1036" s="170"/>
      <c r="N1036" s="170"/>
      <c r="O1036" s="170"/>
      <c r="P1036" s="170"/>
      <c r="Q1036" s="170"/>
      <c r="R1036" s="170"/>
      <c r="S1036" s="170"/>
      <c r="T1036" s="171"/>
      <c r="U1036" s="171"/>
      <c r="V1036" s="171"/>
    </row>
    <row r="1037" spans="1:22" x14ac:dyDescent="0.2">
      <c r="A1037" s="170"/>
      <c r="B1037" s="170"/>
      <c r="C1037" s="170"/>
      <c r="E1037" s="170"/>
      <c r="F1037" s="170"/>
      <c r="G1037" s="170"/>
      <c r="H1037" s="170"/>
      <c r="I1037" s="170"/>
      <c r="J1037" s="170"/>
      <c r="K1037" s="170"/>
      <c r="L1037" s="170"/>
      <c r="M1037" s="170"/>
      <c r="N1037" s="170"/>
      <c r="O1037" s="170"/>
      <c r="P1037" s="170"/>
      <c r="Q1037" s="170"/>
      <c r="R1037" s="170"/>
      <c r="S1037" s="170"/>
      <c r="T1037" s="171"/>
      <c r="U1037" s="171"/>
      <c r="V1037" s="171"/>
    </row>
    <row r="1038" spans="1:22" x14ac:dyDescent="0.2">
      <c r="A1038" s="170"/>
      <c r="B1038" s="170"/>
      <c r="C1038" s="170"/>
      <c r="E1038" s="170"/>
      <c r="F1038" s="170"/>
      <c r="G1038" s="170"/>
      <c r="H1038" s="170"/>
      <c r="I1038" s="170"/>
      <c r="J1038" s="170"/>
      <c r="K1038" s="170"/>
      <c r="L1038" s="170"/>
      <c r="M1038" s="170"/>
      <c r="N1038" s="170"/>
      <c r="O1038" s="170"/>
      <c r="P1038" s="170"/>
      <c r="Q1038" s="170"/>
      <c r="R1038" s="170"/>
      <c r="S1038" s="170"/>
      <c r="T1038" s="171"/>
      <c r="U1038" s="171"/>
      <c r="V1038" s="171"/>
    </row>
    <row r="1039" spans="1:22" x14ac:dyDescent="0.2">
      <c r="A1039" s="170"/>
      <c r="B1039" s="170"/>
      <c r="C1039" s="170"/>
      <c r="E1039" s="170"/>
      <c r="F1039" s="170"/>
      <c r="G1039" s="170"/>
      <c r="H1039" s="170"/>
      <c r="I1039" s="170"/>
      <c r="J1039" s="170"/>
      <c r="K1039" s="170"/>
      <c r="L1039" s="170"/>
      <c r="M1039" s="170"/>
      <c r="N1039" s="170"/>
      <c r="O1039" s="170"/>
      <c r="P1039" s="170"/>
      <c r="Q1039" s="170"/>
      <c r="R1039" s="170"/>
      <c r="S1039" s="170"/>
      <c r="T1039" s="171"/>
      <c r="U1039" s="171"/>
      <c r="V1039" s="171"/>
    </row>
    <row r="1040" spans="1:22" x14ac:dyDescent="0.2">
      <c r="A1040" s="170"/>
      <c r="B1040" s="170"/>
      <c r="C1040" s="170"/>
      <c r="E1040" s="170"/>
      <c r="F1040" s="170"/>
      <c r="G1040" s="170"/>
      <c r="H1040" s="170"/>
      <c r="I1040" s="170"/>
      <c r="J1040" s="170"/>
      <c r="K1040" s="170"/>
      <c r="L1040" s="170"/>
      <c r="M1040" s="170"/>
      <c r="N1040" s="170"/>
      <c r="O1040" s="170"/>
      <c r="P1040" s="170"/>
      <c r="Q1040" s="170"/>
      <c r="R1040" s="170"/>
      <c r="S1040" s="170"/>
      <c r="T1040" s="171"/>
      <c r="U1040" s="171"/>
      <c r="V1040" s="171"/>
    </row>
    <row r="1041" spans="1:22" x14ac:dyDescent="0.2">
      <c r="A1041" s="170"/>
      <c r="B1041" s="170"/>
      <c r="C1041" s="170"/>
      <c r="E1041" s="170"/>
      <c r="F1041" s="170"/>
      <c r="G1041" s="170"/>
      <c r="H1041" s="170"/>
      <c r="I1041" s="170"/>
      <c r="J1041" s="170"/>
      <c r="K1041" s="170"/>
      <c r="L1041" s="170"/>
      <c r="M1041" s="170"/>
      <c r="N1041" s="170"/>
      <c r="O1041" s="170"/>
      <c r="P1041" s="170"/>
      <c r="Q1041" s="170"/>
      <c r="R1041" s="170"/>
      <c r="S1041" s="170"/>
      <c r="T1041" s="171"/>
      <c r="U1041" s="171"/>
      <c r="V1041" s="171"/>
    </row>
    <row r="1042" spans="1:22" x14ac:dyDescent="0.2">
      <c r="A1042" s="170"/>
      <c r="B1042" s="170"/>
      <c r="C1042" s="170"/>
      <c r="E1042" s="170"/>
      <c r="F1042" s="170"/>
      <c r="G1042" s="170"/>
      <c r="H1042" s="170"/>
      <c r="I1042" s="170"/>
      <c r="J1042" s="170"/>
      <c r="K1042" s="170"/>
      <c r="L1042" s="170"/>
      <c r="M1042" s="170"/>
      <c r="N1042" s="170"/>
      <c r="O1042" s="170"/>
      <c r="P1042" s="170"/>
      <c r="Q1042" s="170"/>
      <c r="R1042" s="170"/>
      <c r="S1042" s="170"/>
      <c r="T1042" s="171"/>
      <c r="U1042" s="171"/>
      <c r="V1042" s="171"/>
    </row>
    <row r="1043" spans="1:22" x14ac:dyDescent="0.2">
      <c r="A1043" s="170"/>
      <c r="B1043" s="170"/>
      <c r="C1043" s="170"/>
      <c r="E1043" s="170"/>
      <c r="F1043" s="170"/>
      <c r="G1043" s="170"/>
      <c r="H1043" s="170"/>
      <c r="I1043" s="170"/>
      <c r="J1043" s="170"/>
      <c r="K1043" s="170"/>
      <c r="L1043" s="170"/>
      <c r="M1043" s="170"/>
      <c r="N1043" s="170"/>
      <c r="O1043" s="170"/>
      <c r="P1043" s="170"/>
      <c r="Q1043" s="170"/>
      <c r="R1043" s="170"/>
      <c r="S1043" s="170"/>
      <c r="T1043" s="171"/>
      <c r="U1043" s="171"/>
      <c r="V1043" s="171"/>
    </row>
    <row r="1044" spans="1:22" x14ac:dyDescent="0.2">
      <c r="A1044" s="170"/>
      <c r="B1044" s="170"/>
      <c r="C1044" s="170"/>
      <c r="E1044" s="170"/>
      <c r="F1044" s="170"/>
      <c r="G1044" s="170"/>
      <c r="H1044" s="170"/>
      <c r="I1044" s="170"/>
      <c r="J1044" s="170"/>
      <c r="K1044" s="170"/>
      <c r="L1044" s="170"/>
      <c r="M1044" s="170"/>
      <c r="N1044" s="170"/>
      <c r="O1044" s="170"/>
      <c r="P1044" s="170"/>
      <c r="Q1044" s="170"/>
      <c r="R1044" s="170"/>
      <c r="S1044" s="170"/>
      <c r="T1044" s="171"/>
      <c r="U1044" s="171"/>
      <c r="V1044" s="171"/>
    </row>
    <row r="1045" spans="1:22" x14ac:dyDescent="0.2">
      <c r="A1045" s="170"/>
      <c r="B1045" s="170"/>
      <c r="C1045" s="170"/>
      <c r="E1045" s="170"/>
      <c r="F1045" s="170"/>
      <c r="G1045" s="170"/>
      <c r="H1045" s="170"/>
      <c r="I1045" s="170"/>
      <c r="J1045" s="170"/>
      <c r="K1045" s="170"/>
      <c r="L1045" s="170"/>
      <c r="M1045" s="170"/>
      <c r="N1045" s="170"/>
      <c r="O1045" s="170"/>
      <c r="P1045" s="170"/>
      <c r="Q1045" s="170"/>
      <c r="R1045" s="170"/>
      <c r="S1045" s="170"/>
      <c r="T1045" s="171"/>
      <c r="U1045" s="171"/>
      <c r="V1045" s="171"/>
    </row>
    <row r="1046" spans="1:22" x14ac:dyDescent="0.2">
      <c r="A1046" s="170"/>
      <c r="B1046" s="170"/>
      <c r="C1046" s="170"/>
      <c r="E1046" s="170"/>
      <c r="F1046" s="170"/>
      <c r="G1046" s="170"/>
      <c r="H1046" s="170"/>
      <c r="I1046" s="170"/>
      <c r="J1046" s="170"/>
      <c r="K1046" s="170"/>
      <c r="L1046" s="170"/>
      <c r="M1046" s="170"/>
      <c r="N1046" s="170"/>
      <c r="O1046" s="170"/>
      <c r="P1046" s="170"/>
      <c r="Q1046" s="170"/>
      <c r="R1046" s="170"/>
      <c r="S1046" s="170"/>
      <c r="T1046" s="171"/>
      <c r="U1046" s="171"/>
      <c r="V1046" s="171"/>
    </row>
    <row r="1047" spans="1:22" x14ac:dyDescent="0.2">
      <c r="A1047" s="170"/>
      <c r="B1047" s="170"/>
      <c r="C1047" s="170"/>
      <c r="E1047" s="170"/>
      <c r="F1047" s="170"/>
      <c r="G1047" s="170"/>
      <c r="H1047" s="170"/>
      <c r="I1047" s="170"/>
      <c r="J1047" s="170"/>
      <c r="K1047" s="170"/>
      <c r="L1047" s="170"/>
      <c r="M1047" s="170"/>
      <c r="N1047" s="170"/>
      <c r="O1047" s="170"/>
      <c r="P1047" s="170"/>
      <c r="Q1047" s="170"/>
      <c r="R1047" s="170"/>
      <c r="S1047" s="170"/>
      <c r="T1047" s="171"/>
      <c r="U1047" s="171"/>
      <c r="V1047" s="171"/>
    </row>
    <row r="1048" spans="1:22" x14ac:dyDescent="0.2">
      <c r="A1048" s="170"/>
      <c r="B1048" s="170"/>
      <c r="C1048" s="170"/>
      <c r="E1048" s="170"/>
      <c r="F1048" s="170"/>
      <c r="G1048" s="170"/>
      <c r="H1048" s="170"/>
      <c r="I1048" s="170"/>
      <c r="J1048" s="170"/>
      <c r="K1048" s="170"/>
      <c r="L1048" s="170"/>
      <c r="M1048" s="170"/>
      <c r="N1048" s="170"/>
      <c r="O1048" s="170"/>
      <c r="P1048" s="170"/>
      <c r="Q1048" s="170"/>
      <c r="R1048" s="170"/>
      <c r="S1048" s="170"/>
      <c r="T1048" s="171"/>
      <c r="U1048" s="171"/>
      <c r="V1048" s="171"/>
    </row>
    <row r="1049" spans="1:22" x14ac:dyDescent="0.2">
      <c r="A1049" s="170"/>
      <c r="B1049" s="170"/>
      <c r="C1049" s="170"/>
      <c r="E1049" s="170"/>
      <c r="F1049" s="170"/>
      <c r="G1049" s="170"/>
      <c r="H1049" s="170"/>
      <c r="I1049" s="170"/>
      <c r="J1049" s="170"/>
      <c r="K1049" s="170"/>
      <c r="L1049" s="170"/>
      <c r="M1049" s="170"/>
      <c r="N1049" s="170"/>
      <c r="O1049" s="170"/>
      <c r="P1049" s="170"/>
      <c r="Q1049" s="170"/>
      <c r="R1049" s="170"/>
      <c r="S1049" s="170"/>
      <c r="T1049" s="171"/>
      <c r="U1049" s="171"/>
      <c r="V1049" s="171"/>
    </row>
    <row r="1050" spans="1:22" x14ac:dyDescent="0.2">
      <c r="A1050" s="170"/>
      <c r="B1050" s="170"/>
      <c r="C1050" s="170"/>
      <c r="E1050" s="170"/>
      <c r="F1050" s="170"/>
      <c r="G1050" s="170"/>
      <c r="H1050" s="170"/>
      <c r="I1050" s="170"/>
      <c r="J1050" s="170"/>
      <c r="K1050" s="170"/>
      <c r="L1050" s="170"/>
      <c r="M1050" s="170"/>
      <c r="N1050" s="170"/>
      <c r="O1050" s="170"/>
      <c r="P1050" s="170"/>
      <c r="Q1050" s="170"/>
      <c r="R1050" s="170"/>
      <c r="S1050" s="170"/>
      <c r="T1050" s="171"/>
      <c r="U1050" s="171"/>
      <c r="V1050" s="171"/>
    </row>
    <row r="1051" spans="1:22" x14ac:dyDescent="0.2">
      <c r="A1051" s="170"/>
      <c r="B1051" s="170"/>
      <c r="C1051" s="170"/>
      <c r="E1051" s="170"/>
      <c r="F1051" s="170"/>
      <c r="G1051" s="170"/>
      <c r="H1051" s="170"/>
      <c r="I1051" s="170"/>
      <c r="J1051" s="170"/>
      <c r="K1051" s="170"/>
      <c r="L1051" s="170"/>
      <c r="M1051" s="170"/>
      <c r="N1051" s="170"/>
      <c r="O1051" s="170"/>
      <c r="P1051" s="170"/>
      <c r="Q1051" s="170"/>
      <c r="R1051" s="170"/>
      <c r="S1051" s="170"/>
      <c r="T1051" s="171"/>
      <c r="U1051" s="171"/>
      <c r="V1051" s="171"/>
    </row>
    <row r="1052" spans="1:22" x14ac:dyDescent="0.2">
      <c r="A1052" s="170"/>
      <c r="B1052" s="170"/>
      <c r="C1052" s="170"/>
      <c r="E1052" s="170"/>
      <c r="F1052" s="170"/>
      <c r="G1052" s="170"/>
      <c r="H1052" s="170"/>
      <c r="I1052" s="170"/>
      <c r="J1052" s="170"/>
      <c r="K1052" s="170"/>
      <c r="L1052" s="170"/>
      <c r="M1052" s="170"/>
      <c r="N1052" s="170"/>
      <c r="O1052" s="170"/>
      <c r="P1052" s="170"/>
      <c r="Q1052" s="170"/>
      <c r="R1052" s="170"/>
      <c r="S1052" s="170"/>
      <c r="T1052" s="171"/>
      <c r="U1052" s="171"/>
      <c r="V1052" s="171"/>
    </row>
    <row r="1053" spans="1:22" x14ac:dyDescent="0.2">
      <c r="A1053" s="170"/>
      <c r="B1053" s="170"/>
      <c r="C1053" s="170"/>
      <c r="E1053" s="170"/>
      <c r="F1053" s="170"/>
      <c r="G1053" s="170"/>
      <c r="H1053" s="170"/>
      <c r="I1053" s="170"/>
      <c r="J1053" s="170"/>
      <c r="K1053" s="170"/>
      <c r="L1053" s="170"/>
      <c r="M1053" s="170"/>
      <c r="N1053" s="170"/>
      <c r="O1053" s="170"/>
      <c r="P1053" s="170"/>
      <c r="Q1053" s="170"/>
      <c r="R1053" s="170"/>
      <c r="S1053" s="170"/>
      <c r="T1053" s="171"/>
      <c r="U1053" s="171"/>
      <c r="V1053" s="171"/>
    </row>
    <row r="1054" spans="1:22" x14ac:dyDescent="0.2">
      <c r="A1054" s="170"/>
      <c r="B1054" s="170"/>
      <c r="C1054" s="170"/>
      <c r="E1054" s="170"/>
      <c r="F1054" s="170"/>
      <c r="G1054" s="170"/>
      <c r="H1054" s="170"/>
      <c r="I1054" s="170"/>
      <c r="J1054" s="170"/>
      <c r="K1054" s="170"/>
      <c r="L1054" s="170"/>
      <c r="M1054" s="170"/>
      <c r="N1054" s="170"/>
      <c r="O1054" s="170"/>
      <c r="P1054" s="170"/>
      <c r="Q1054" s="170"/>
      <c r="R1054" s="170"/>
      <c r="S1054" s="170"/>
      <c r="T1054" s="171"/>
      <c r="U1054" s="171"/>
      <c r="V1054" s="171"/>
    </row>
    <row r="1055" spans="1:22" x14ac:dyDescent="0.2">
      <c r="A1055" s="170"/>
      <c r="B1055" s="170"/>
      <c r="C1055" s="170"/>
      <c r="E1055" s="170"/>
      <c r="F1055" s="170"/>
      <c r="G1055" s="170"/>
      <c r="H1055" s="170"/>
      <c r="I1055" s="170"/>
      <c r="J1055" s="170"/>
      <c r="K1055" s="170"/>
      <c r="L1055" s="170"/>
      <c r="M1055" s="170"/>
      <c r="N1055" s="170"/>
      <c r="O1055" s="170"/>
      <c r="P1055" s="170"/>
      <c r="Q1055" s="170"/>
      <c r="R1055" s="170"/>
      <c r="S1055" s="170"/>
      <c r="T1055" s="171"/>
      <c r="U1055" s="171"/>
      <c r="V1055" s="171"/>
    </row>
    <row r="1056" spans="1:22" x14ac:dyDescent="0.2">
      <c r="A1056" s="170"/>
      <c r="B1056" s="170"/>
      <c r="C1056" s="170"/>
      <c r="E1056" s="170"/>
      <c r="F1056" s="170"/>
      <c r="G1056" s="170"/>
      <c r="H1056" s="170"/>
      <c r="I1056" s="170"/>
      <c r="J1056" s="170"/>
      <c r="K1056" s="170"/>
      <c r="L1056" s="170"/>
      <c r="M1056" s="170"/>
      <c r="N1056" s="170"/>
      <c r="O1056" s="170"/>
      <c r="P1056" s="170"/>
      <c r="Q1056" s="170"/>
      <c r="R1056" s="170"/>
      <c r="S1056" s="170"/>
      <c r="T1056" s="171"/>
      <c r="U1056" s="171"/>
      <c r="V1056" s="171"/>
    </row>
    <row r="1057" spans="1:22" x14ac:dyDescent="0.2">
      <c r="A1057" s="170"/>
      <c r="B1057" s="170"/>
      <c r="C1057" s="170"/>
      <c r="E1057" s="170"/>
      <c r="F1057" s="170"/>
      <c r="G1057" s="170"/>
      <c r="H1057" s="170"/>
      <c r="I1057" s="170"/>
      <c r="J1057" s="170"/>
      <c r="K1057" s="170"/>
      <c r="L1057" s="170"/>
      <c r="M1057" s="170"/>
      <c r="N1057" s="170"/>
      <c r="O1057" s="170"/>
      <c r="P1057" s="170"/>
      <c r="Q1057" s="170"/>
      <c r="R1057" s="170"/>
      <c r="S1057" s="170"/>
      <c r="T1057" s="171"/>
      <c r="U1057" s="171"/>
      <c r="V1057" s="171"/>
    </row>
    <row r="1058" spans="1:22" x14ac:dyDescent="0.2">
      <c r="A1058" s="170"/>
      <c r="B1058" s="170"/>
      <c r="C1058" s="170"/>
      <c r="E1058" s="170"/>
      <c r="F1058" s="170"/>
      <c r="G1058" s="170"/>
      <c r="H1058" s="170"/>
      <c r="I1058" s="170"/>
      <c r="J1058" s="170"/>
      <c r="K1058" s="170"/>
      <c r="L1058" s="170"/>
      <c r="M1058" s="170"/>
      <c r="N1058" s="170"/>
      <c r="O1058" s="170"/>
      <c r="P1058" s="170"/>
      <c r="Q1058" s="170"/>
      <c r="R1058" s="170"/>
      <c r="S1058" s="170"/>
      <c r="T1058" s="171"/>
      <c r="U1058" s="171"/>
      <c r="V1058" s="171"/>
    </row>
    <row r="1059" spans="1:22" x14ac:dyDescent="0.2">
      <c r="A1059" s="170"/>
      <c r="B1059" s="170"/>
      <c r="C1059" s="170"/>
      <c r="E1059" s="170"/>
      <c r="F1059" s="170"/>
      <c r="G1059" s="170"/>
      <c r="H1059" s="170"/>
      <c r="I1059" s="170"/>
      <c r="J1059" s="170"/>
      <c r="K1059" s="170"/>
      <c r="L1059" s="170"/>
      <c r="M1059" s="170"/>
      <c r="N1059" s="170"/>
      <c r="O1059" s="170"/>
      <c r="P1059" s="170"/>
      <c r="Q1059" s="170"/>
      <c r="R1059" s="170"/>
      <c r="S1059" s="170"/>
      <c r="T1059" s="171"/>
      <c r="U1059" s="171"/>
      <c r="V1059" s="171"/>
    </row>
    <row r="1060" spans="1:22" x14ac:dyDescent="0.2">
      <c r="A1060" s="170"/>
      <c r="B1060" s="170"/>
      <c r="C1060" s="170"/>
      <c r="E1060" s="170"/>
      <c r="F1060" s="170"/>
      <c r="G1060" s="170"/>
      <c r="H1060" s="170"/>
      <c r="I1060" s="170"/>
      <c r="J1060" s="170"/>
      <c r="K1060" s="170"/>
      <c r="L1060" s="170"/>
      <c r="M1060" s="170"/>
      <c r="N1060" s="170"/>
      <c r="O1060" s="170"/>
      <c r="P1060" s="170"/>
      <c r="Q1060" s="170"/>
      <c r="R1060" s="170"/>
      <c r="S1060" s="170"/>
      <c r="T1060" s="171"/>
      <c r="U1060" s="171"/>
      <c r="V1060" s="171"/>
    </row>
    <row r="1061" spans="1:22" x14ac:dyDescent="0.2">
      <c r="A1061" s="170"/>
      <c r="B1061" s="170"/>
      <c r="C1061" s="170"/>
      <c r="E1061" s="170"/>
      <c r="F1061" s="170"/>
      <c r="G1061" s="170"/>
      <c r="H1061" s="170"/>
      <c r="I1061" s="170"/>
      <c r="J1061" s="170"/>
      <c r="K1061" s="170"/>
      <c r="L1061" s="170"/>
      <c r="M1061" s="170"/>
      <c r="N1061" s="170"/>
      <c r="O1061" s="170"/>
      <c r="P1061" s="170"/>
      <c r="Q1061" s="170"/>
      <c r="R1061" s="170"/>
      <c r="S1061" s="170"/>
      <c r="T1061" s="171"/>
      <c r="U1061" s="171"/>
      <c r="V1061" s="171"/>
    </row>
    <row r="1062" spans="1:22" x14ac:dyDescent="0.2">
      <c r="A1062" s="170"/>
      <c r="B1062" s="170"/>
      <c r="C1062" s="170"/>
      <c r="E1062" s="170"/>
      <c r="F1062" s="170"/>
      <c r="G1062" s="170"/>
      <c r="H1062" s="170"/>
      <c r="I1062" s="170"/>
      <c r="J1062" s="170"/>
      <c r="K1062" s="170"/>
      <c r="L1062" s="170"/>
      <c r="M1062" s="170"/>
      <c r="N1062" s="170"/>
      <c r="O1062" s="170"/>
      <c r="P1062" s="170"/>
      <c r="Q1062" s="170"/>
      <c r="R1062" s="170"/>
      <c r="S1062" s="170"/>
      <c r="T1062" s="171"/>
      <c r="U1062" s="171"/>
      <c r="V1062" s="171"/>
    </row>
    <row r="1063" spans="1:22" x14ac:dyDescent="0.2">
      <c r="A1063" s="170"/>
      <c r="B1063" s="170"/>
      <c r="C1063" s="170"/>
      <c r="E1063" s="170"/>
      <c r="F1063" s="170"/>
      <c r="G1063" s="170"/>
      <c r="H1063" s="170"/>
      <c r="I1063" s="170"/>
      <c r="J1063" s="170"/>
      <c r="K1063" s="170"/>
      <c r="L1063" s="170"/>
      <c r="M1063" s="170"/>
      <c r="N1063" s="170"/>
      <c r="O1063" s="170"/>
      <c r="P1063" s="170"/>
      <c r="Q1063" s="170"/>
      <c r="R1063" s="170"/>
      <c r="S1063" s="170"/>
      <c r="T1063" s="171"/>
      <c r="U1063" s="171"/>
      <c r="V1063" s="171"/>
    </row>
    <row r="1064" spans="1:22" x14ac:dyDescent="0.2">
      <c r="A1064" s="170"/>
      <c r="B1064" s="170"/>
      <c r="C1064" s="170"/>
      <c r="E1064" s="170"/>
      <c r="F1064" s="170"/>
      <c r="G1064" s="170"/>
      <c r="H1064" s="170"/>
      <c r="I1064" s="170"/>
      <c r="J1064" s="170"/>
      <c r="K1064" s="170"/>
      <c r="L1064" s="170"/>
      <c r="M1064" s="170"/>
      <c r="N1064" s="170"/>
      <c r="O1064" s="170"/>
      <c r="P1064" s="170"/>
      <c r="Q1064" s="170"/>
      <c r="R1064" s="170"/>
      <c r="S1064" s="170"/>
      <c r="T1064" s="171"/>
      <c r="U1064" s="171"/>
      <c r="V1064" s="171"/>
    </row>
    <row r="1065" spans="1:22" x14ac:dyDescent="0.2">
      <c r="A1065" s="170"/>
      <c r="B1065" s="170"/>
      <c r="C1065" s="170"/>
      <c r="E1065" s="170"/>
      <c r="F1065" s="170"/>
      <c r="G1065" s="170"/>
      <c r="H1065" s="170"/>
      <c r="I1065" s="170"/>
      <c r="J1065" s="170"/>
      <c r="K1065" s="170"/>
      <c r="L1065" s="170"/>
      <c r="M1065" s="170"/>
      <c r="N1065" s="170"/>
      <c r="O1065" s="170"/>
      <c r="P1065" s="170"/>
      <c r="Q1065" s="170"/>
      <c r="R1065" s="170"/>
      <c r="S1065" s="170"/>
      <c r="T1065" s="171"/>
      <c r="U1065" s="171"/>
      <c r="V1065" s="171"/>
    </row>
    <row r="1066" spans="1:22" x14ac:dyDescent="0.2">
      <c r="A1066" s="170"/>
      <c r="B1066" s="170"/>
      <c r="C1066" s="170"/>
      <c r="E1066" s="170"/>
      <c r="F1066" s="170"/>
      <c r="G1066" s="170"/>
      <c r="H1066" s="170"/>
      <c r="I1066" s="170"/>
      <c r="J1066" s="170"/>
      <c r="K1066" s="170"/>
      <c r="L1066" s="170"/>
      <c r="M1066" s="170"/>
      <c r="N1066" s="170"/>
      <c r="O1066" s="170"/>
      <c r="P1066" s="170"/>
      <c r="Q1066" s="170"/>
      <c r="R1066" s="170"/>
      <c r="S1066" s="170"/>
      <c r="T1066" s="171"/>
      <c r="U1066" s="171"/>
      <c r="V1066" s="171"/>
    </row>
    <row r="1067" spans="1:22" x14ac:dyDescent="0.2">
      <c r="A1067" s="170"/>
      <c r="B1067" s="170"/>
      <c r="C1067" s="170"/>
      <c r="E1067" s="170"/>
      <c r="F1067" s="170"/>
      <c r="G1067" s="170"/>
      <c r="H1067" s="170"/>
      <c r="I1067" s="170"/>
      <c r="J1067" s="170"/>
      <c r="K1067" s="170"/>
      <c r="L1067" s="170"/>
      <c r="M1067" s="170"/>
      <c r="N1067" s="170"/>
      <c r="O1067" s="170"/>
      <c r="P1067" s="170"/>
      <c r="Q1067" s="170"/>
      <c r="R1067" s="170"/>
      <c r="S1067" s="170"/>
      <c r="T1067" s="171"/>
      <c r="U1067" s="171"/>
      <c r="V1067" s="171"/>
    </row>
    <row r="1068" spans="1:22" x14ac:dyDescent="0.2">
      <c r="A1068" s="170"/>
      <c r="B1068" s="170"/>
      <c r="C1068" s="170"/>
      <c r="E1068" s="170"/>
      <c r="F1068" s="170"/>
      <c r="G1068" s="170"/>
      <c r="H1068" s="170"/>
      <c r="I1068" s="170"/>
      <c r="J1068" s="170"/>
      <c r="K1068" s="170"/>
      <c r="L1068" s="170"/>
      <c r="M1068" s="170"/>
      <c r="N1068" s="170"/>
      <c r="O1068" s="170"/>
      <c r="P1068" s="170"/>
      <c r="Q1068" s="170"/>
      <c r="R1068" s="170"/>
      <c r="S1068" s="170"/>
      <c r="T1068" s="171"/>
      <c r="U1068" s="171"/>
      <c r="V1068" s="171"/>
    </row>
    <row r="1069" spans="1:22" x14ac:dyDescent="0.2">
      <c r="A1069" s="170"/>
      <c r="B1069" s="170"/>
      <c r="C1069" s="170"/>
      <c r="E1069" s="170"/>
      <c r="F1069" s="170"/>
      <c r="G1069" s="170"/>
      <c r="H1069" s="170"/>
      <c r="I1069" s="170"/>
      <c r="J1069" s="170"/>
      <c r="K1069" s="170"/>
      <c r="L1069" s="170"/>
      <c r="M1069" s="170"/>
      <c r="N1069" s="170"/>
      <c r="O1069" s="170"/>
      <c r="P1069" s="170"/>
      <c r="Q1069" s="170"/>
      <c r="R1069" s="170"/>
      <c r="S1069" s="170"/>
      <c r="T1069" s="171"/>
      <c r="U1069" s="171"/>
      <c r="V1069" s="171"/>
    </row>
    <row r="1070" spans="1:22" x14ac:dyDescent="0.2">
      <c r="A1070" s="170"/>
      <c r="B1070" s="170"/>
      <c r="C1070" s="170"/>
      <c r="E1070" s="170"/>
      <c r="F1070" s="170"/>
      <c r="G1070" s="170"/>
      <c r="H1070" s="170"/>
      <c r="I1070" s="170"/>
      <c r="J1070" s="170"/>
      <c r="K1070" s="170"/>
      <c r="L1070" s="170"/>
      <c r="M1070" s="170"/>
      <c r="N1070" s="170"/>
      <c r="O1070" s="170"/>
      <c r="P1070" s="170"/>
      <c r="Q1070" s="170"/>
      <c r="R1070" s="170"/>
      <c r="S1070" s="170"/>
      <c r="T1070" s="171"/>
      <c r="U1070" s="171"/>
      <c r="V1070" s="171"/>
    </row>
    <row r="1071" spans="1:22" x14ac:dyDescent="0.2">
      <c r="A1071" s="170"/>
      <c r="B1071" s="170"/>
      <c r="C1071" s="170"/>
      <c r="E1071" s="170"/>
      <c r="F1071" s="170"/>
      <c r="G1071" s="170"/>
      <c r="H1071" s="170"/>
      <c r="I1071" s="170"/>
      <c r="J1071" s="170"/>
      <c r="K1071" s="170"/>
      <c r="L1071" s="170"/>
      <c r="M1071" s="170"/>
      <c r="N1071" s="170"/>
      <c r="O1071" s="170"/>
      <c r="P1071" s="170"/>
      <c r="Q1071" s="170"/>
      <c r="R1071" s="170"/>
      <c r="S1071" s="170"/>
      <c r="T1071" s="171"/>
      <c r="U1071" s="171"/>
      <c r="V1071" s="171"/>
    </row>
    <row r="1072" spans="1:22" x14ac:dyDescent="0.2">
      <c r="A1072" s="170"/>
      <c r="B1072" s="170"/>
      <c r="C1072" s="170"/>
      <c r="E1072" s="170"/>
      <c r="F1072" s="170"/>
      <c r="G1072" s="170"/>
      <c r="H1072" s="170"/>
      <c r="I1072" s="170"/>
      <c r="J1072" s="170"/>
      <c r="K1072" s="170"/>
      <c r="L1072" s="170"/>
      <c r="M1072" s="170"/>
      <c r="N1072" s="170"/>
      <c r="O1072" s="170"/>
      <c r="P1072" s="170"/>
      <c r="Q1072" s="170"/>
      <c r="R1072" s="170"/>
      <c r="S1072" s="170"/>
      <c r="T1072" s="171"/>
      <c r="U1072" s="171"/>
      <c r="V1072" s="171"/>
    </row>
    <row r="1073" spans="1:22" x14ac:dyDescent="0.2">
      <c r="A1073" s="170"/>
      <c r="B1073" s="170"/>
      <c r="C1073" s="170"/>
      <c r="E1073" s="170"/>
      <c r="F1073" s="170"/>
      <c r="G1073" s="170"/>
      <c r="H1073" s="170"/>
      <c r="I1073" s="170"/>
      <c r="J1073" s="170"/>
      <c r="K1073" s="170"/>
      <c r="L1073" s="170"/>
      <c r="M1073" s="170"/>
      <c r="N1073" s="170"/>
      <c r="O1073" s="170"/>
      <c r="P1073" s="170"/>
      <c r="Q1073" s="170"/>
      <c r="R1073" s="170"/>
      <c r="S1073" s="170"/>
      <c r="T1073" s="171"/>
      <c r="U1073" s="171"/>
      <c r="V1073" s="171"/>
    </row>
    <row r="1074" spans="1:22" x14ac:dyDescent="0.2">
      <c r="A1074" s="170"/>
      <c r="B1074" s="170"/>
      <c r="C1074" s="170"/>
      <c r="E1074" s="170"/>
      <c r="F1074" s="170"/>
      <c r="G1074" s="170"/>
      <c r="H1074" s="170"/>
      <c r="I1074" s="170"/>
      <c r="J1074" s="170"/>
      <c r="K1074" s="170"/>
      <c r="L1074" s="170"/>
      <c r="M1074" s="170"/>
      <c r="N1074" s="170"/>
      <c r="O1074" s="170"/>
      <c r="P1074" s="170"/>
      <c r="Q1074" s="170"/>
      <c r="R1074" s="170"/>
      <c r="S1074" s="170"/>
      <c r="T1074" s="171"/>
      <c r="U1074" s="171"/>
      <c r="V1074" s="171"/>
    </row>
    <row r="1075" spans="1:22" x14ac:dyDescent="0.2">
      <c r="A1075" s="170"/>
      <c r="B1075" s="170"/>
      <c r="C1075" s="170"/>
      <c r="E1075" s="170"/>
      <c r="F1075" s="170"/>
      <c r="G1075" s="170"/>
      <c r="H1075" s="170"/>
      <c r="I1075" s="170"/>
      <c r="J1075" s="170"/>
      <c r="K1075" s="170"/>
      <c r="L1075" s="170"/>
      <c r="M1075" s="170"/>
      <c r="N1075" s="170"/>
      <c r="O1075" s="170"/>
      <c r="P1075" s="170"/>
      <c r="Q1075" s="170"/>
      <c r="R1075" s="170"/>
      <c r="S1075" s="170"/>
      <c r="T1075" s="171"/>
      <c r="U1075" s="171"/>
      <c r="V1075" s="171"/>
    </row>
    <row r="1076" spans="1:22" x14ac:dyDescent="0.2">
      <c r="A1076" s="170"/>
      <c r="B1076" s="170"/>
      <c r="C1076" s="170"/>
      <c r="E1076" s="170"/>
      <c r="F1076" s="170"/>
      <c r="G1076" s="170"/>
      <c r="H1076" s="170"/>
      <c r="I1076" s="170"/>
      <c r="J1076" s="170"/>
      <c r="K1076" s="170"/>
      <c r="L1076" s="170"/>
      <c r="M1076" s="170"/>
      <c r="N1076" s="170"/>
      <c r="O1076" s="170"/>
      <c r="P1076" s="170"/>
      <c r="Q1076" s="170"/>
      <c r="R1076" s="170"/>
      <c r="S1076" s="170"/>
      <c r="T1076" s="171"/>
      <c r="U1076" s="171"/>
      <c r="V1076" s="171"/>
    </row>
    <row r="1077" spans="1:22" x14ac:dyDescent="0.2">
      <c r="A1077" s="170"/>
      <c r="B1077" s="170"/>
      <c r="C1077" s="170"/>
      <c r="E1077" s="170"/>
      <c r="F1077" s="170"/>
      <c r="G1077" s="170"/>
      <c r="H1077" s="170"/>
      <c r="I1077" s="170"/>
      <c r="J1077" s="170"/>
      <c r="K1077" s="170"/>
      <c r="L1077" s="170"/>
      <c r="M1077" s="170"/>
      <c r="N1077" s="170"/>
      <c r="O1077" s="170"/>
      <c r="P1077" s="170"/>
      <c r="Q1077" s="170"/>
      <c r="R1077" s="170"/>
      <c r="S1077" s="170"/>
      <c r="T1077" s="171"/>
      <c r="U1077" s="171"/>
      <c r="V1077" s="171"/>
    </row>
    <row r="1078" spans="1:22" x14ac:dyDescent="0.2">
      <c r="A1078" s="170"/>
      <c r="B1078" s="170"/>
      <c r="C1078" s="170"/>
      <c r="E1078" s="170"/>
      <c r="F1078" s="170"/>
      <c r="G1078" s="170"/>
      <c r="H1078" s="170"/>
      <c r="I1078" s="170"/>
      <c r="J1078" s="170"/>
      <c r="K1078" s="170"/>
      <c r="L1078" s="170"/>
      <c r="M1078" s="170"/>
      <c r="N1078" s="170"/>
      <c r="O1078" s="170"/>
      <c r="P1078" s="170"/>
      <c r="Q1078" s="170"/>
      <c r="R1078" s="170"/>
      <c r="S1078" s="170"/>
      <c r="T1078" s="171"/>
      <c r="U1078" s="171"/>
      <c r="V1078" s="171"/>
    </row>
    <row r="1079" spans="1:22" x14ac:dyDescent="0.2">
      <c r="A1079" s="170"/>
      <c r="B1079" s="170"/>
      <c r="C1079" s="170"/>
      <c r="E1079" s="170"/>
      <c r="F1079" s="170"/>
      <c r="G1079" s="170"/>
      <c r="H1079" s="170"/>
      <c r="I1079" s="170"/>
      <c r="J1079" s="170"/>
      <c r="K1079" s="170"/>
      <c r="L1079" s="170"/>
      <c r="M1079" s="170"/>
      <c r="N1079" s="170"/>
      <c r="O1079" s="170"/>
      <c r="P1079" s="170"/>
      <c r="Q1079" s="170"/>
      <c r="R1079" s="170"/>
      <c r="S1079" s="170"/>
      <c r="T1079" s="171"/>
      <c r="U1079" s="171"/>
      <c r="V1079" s="171"/>
    </row>
    <row r="1080" spans="1:22" x14ac:dyDescent="0.2">
      <c r="A1080" s="170"/>
      <c r="B1080" s="170"/>
      <c r="C1080" s="170"/>
      <c r="E1080" s="170"/>
      <c r="F1080" s="170"/>
      <c r="G1080" s="170"/>
      <c r="H1080" s="170"/>
      <c r="I1080" s="170"/>
      <c r="J1080" s="170"/>
      <c r="K1080" s="170"/>
      <c r="L1080" s="170"/>
      <c r="M1080" s="170"/>
      <c r="N1080" s="170"/>
      <c r="O1080" s="170"/>
      <c r="P1080" s="170"/>
      <c r="Q1080" s="170"/>
      <c r="R1080" s="170"/>
      <c r="S1080" s="170"/>
      <c r="T1080" s="171"/>
      <c r="U1080" s="171"/>
      <c r="V1080" s="171"/>
    </row>
    <row r="1081" spans="1:22" x14ac:dyDescent="0.2">
      <c r="A1081" s="170"/>
      <c r="B1081" s="170"/>
      <c r="C1081" s="170"/>
      <c r="E1081" s="170"/>
      <c r="F1081" s="170"/>
      <c r="G1081" s="170"/>
      <c r="H1081" s="170"/>
      <c r="I1081" s="170"/>
      <c r="J1081" s="170"/>
      <c r="K1081" s="170"/>
      <c r="L1081" s="170"/>
      <c r="M1081" s="170"/>
      <c r="N1081" s="170"/>
      <c r="O1081" s="170"/>
      <c r="P1081" s="170"/>
      <c r="Q1081" s="170"/>
      <c r="R1081" s="170"/>
      <c r="S1081" s="170"/>
      <c r="T1081" s="171"/>
      <c r="U1081" s="171"/>
      <c r="V1081" s="171"/>
    </row>
    <row r="1082" spans="1:22" x14ac:dyDescent="0.2">
      <c r="A1082" s="170"/>
      <c r="B1082" s="170"/>
      <c r="C1082" s="170"/>
      <c r="E1082" s="170"/>
      <c r="F1082" s="170"/>
      <c r="G1082" s="170"/>
      <c r="H1082" s="170"/>
      <c r="I1082" s="170"/>
      <c r="J1082" s="170"/>
      <c r="K1082" s="170"/>
      <c r="L1082" s="170"/>
      <c r="M1082" s="170"/>
      <c r="N1082" s="170"/>
      <c r="O1082" s="170"/>
      <c r="P1082" s="170"/>
      <c r="Q1082" s="170"/>
      <c r="R1082" s="170"/>
      <c r="S1082" s="170"/>
      <c r="T1082" s="171"/>
      <c r="U1082" s="171"/>
      <c r="V1082" s="171"/>
    </row>
    <row r="1083" spans="1:22" x14ac:dyDescent="0.2">
      <c r="A1083" s="170"/>
      <c r="B1083" s="170"/>
      <c r="C1083" s="170"/>
      <c r="E1083" s="170"/>
      <c r="F1083" s="170"/>
      <c r="G1083" s="170"/>
      <c r="H1083" s="170"/>
      <c r="I1083" s="170"/>
      <c r="J1083" s="170"/>
      <c r="K1083" s="170"/>
      <c r="L1083" s="170"/>
      <c r="M1083" s="170"/>
      <c r="N1083" s="170"/>
      <c r="O1083" s="170"/>
      <c r="P1083" s="170"/>
      <c r="Q1083" s="170"/>
      <c r="R1083" s="170"/>
      <c r="S1083" s="170"/>
      <c r="T1083" s="171"/>
      <c r="U1083" s="171"/>
      <c r="V1083" s="171"/>
    </row>
    <row r="1084" spans="1:22" x14ac:dyDescent="0.2">
      <c r="A1084" s="170"/>
      <c r="B1084" s="170"/>
      <c r="C1084" s="170"/>
      <c r="E1084" s="170"/>
      <c r="F1084" s="170"/>
      <c r="G1084" s="170"/>
      <c r="H1084" s="170"/>
      <c r="I1084" s="170"/>
      <c r="J1084" s="170"/>
      <c r="K1084" s="170"/>
      <c r="L1084" s="170"/>
      <c r="M1084" s="170"/>
      <c r="N1084" s="170"/>
      <c r="O1084" s="170"/>
      <c r="P1084" s="170"/>
      <c r="Q1084" s="170"/>
      <c r="R1084" s="170"/>
      <c r="S1084" s="170"/>
      <c r="T1084" s="171"/>
      <c r="U1084" s="171"/>
      <c r="V1084" s="171"/>
    </row>
    <row r="1085" spans="1:22" x14ac:dyDescent="0.2">
      <c r="A1085" s="170"/>
      <c r="B1085" s="170"/>
      <c r="C1085" s="170"/>
      <c r="E1085" s="170"/>
      <c r="F1085" s="170"/>
      <c r="G1085" s="170"/>
      <c r="H1085" s="170"/>
      <c r="I1085" s="170"/>
      <c r="J1085" s="170"/>
      <c r="K1085" s="170"/>
      <c r="L1085" s="170"/>
      <c r="M1085" s="170"/>
      <c r="N1085" s="170"/>
      <c r="O1085" s="170"/>
      <c r="P1085" s="170"/>
      <c r="Q1085" s="170"/>
      <c r="R1085" s="170"/>
      <c r="S1085" s="170"/>
      <c r="T1085" s="171"/>
      <c r="U1085" s="171"/>
      <c r="V1085" s="171"/>
    </row>
    <row r="1086" spans="1:22" x14ac:dyDescent="0.2">
      <c r="A1086" s="170"/>
      <c r="B1086" s="170"/>
      <c r="C1086" s="170"/>
      <c r="E1086" s="170"/>
      <c r="F1086" s="170"/>
      <c r="G1086" s="170"/>
      <c r="H1086" s="170"/>
      <c r="I1086" s="170"/>
      <c r="J1086" s="170"/>
      <c r="K1086" s="170"/>
      <c r="L1086" s="170"/>
      <c r="M1086" s="170"/>
      <c r="N1086" s="170"/>
      <c r="O1086" s="170"/>
      <c r="P1086" s="170"/>
      <c r="Q1086" s="170"/>
      <c r="R1086" s="170"/>
      <c r="S1086" s="170"/>
      <c r="T1086" s="171"/>
      <c r="U1086" s="171"/>
      <c r="V1086" s="171"/>
    </row>
    <row r="1087" spans="1:22" x14ac:dyDescent="0.2">
      <c r="A1087" s="170"/>
      <c r="B1087" s="170"/>
      <c r="C1087" s="170"/>
      <c r="E1087" s="170"/>
      <c r="F1087" s="170"/>
      <c r="G1087" s="170"/>
      <c r="H1087" s="170"/>
      <c r="I1087" s="170"/>
      <c r="J1087" s="170"/>
      <c r="K1087" s="170"/>
      <c r="L1087" s="170"/>
      <c r="M1087" s="170"/>
      <c r="N1087" s="170"/>
      <c r="O1087" s="170"/>
      <c r="P1087" s="170"/>
      <c r="Q1087" s="170"/>
      <c r="R1087" s="170"/>
      <c r="S1087" s="170"/>
      <c r="T1087" s="171"/>
      <c r="U1087" s="171"/>
      <c r="V1087" s="171"/>
    </row>
    <row r="1088" spans="1:22" x14ac:dyDescent="0.2">
      <c r="A1088" s="170"/>
      <c r="B1088" s="170"/>
      <c r="C1088" s="170"/>
      <c r="E1088" s="170"/>
      <c r="F1088" s="170"/>
      <c r="G1088" s="170"/>
      <c r="H1088" s="170"/>
      <c r="I1088" s="170"/>
      <c r="J1088" s="170"/>
      <c r="K1088" s="170"/>
      <c r="L1088" s="170"/>
      <c r="M1088" s="170"/>
      <c r="N1088" s="170"/>
      <c r="O1088" s="170"/>
      <c r="P1088" s="170"/>
      <c r="Q1088" s="170"/>
      <c r="R1088" s="170"/>
      <c r="S1088" s="170"/>
      <c r="T1088" s="171"/>
      <c r="U1088" s="171"/>
      <c r="V1088" s="171"/>
    </row>
    <row r="1089" spans="1:22" x14ac:dyDescent="0.2">
      <c r="A1089" s="170"/>
      <c r="B1089" s="170"/>
      <c r="C1089" s="170"/>
      <c r="E1089" s="170"/>
      <c r="F1089" s="170"/>
      <c r="G1089" s="170"/>
      <c r="H1089" s="170"/>
      <c r="I1089" s="170"/>
      <c r="J1089" s="170"/>
      <c r="K1089" s="170"/>
      <c r="L1089" s="170"/>
      <c r="M1089" s="170"/>
      <c r="N1089" s="170"/>
      <c r="O1089" s="170"/>
      <c r="P1089" s="170"/>
      <c r="Q1089" s="170"/>
      <c r="R1089" s="170"/>
      <c r="S1089" s="170"/>
      <c r="T1089" s="171"/>
      <c r="U1089" s="171"/>
      <c r="V1089" s="171"/>
    </row>
    <row r="1090" spans="1:22" x14ac:dyDescent="0.2">
      <c r="A1090" s="170"/>
      <c r="B1090" s="170"/>
      <c r="C1090" s="170"/>
      <c r="E1090" s="170"/>
      <c r="F1090" s="170"/>
      <c r="G1090" s="170"/>
      <c r="H1090" s="170"/>
      <c r="I1090" s="170"/>
      <c r="J1090" s="170"/>
      <c r="K1090" s="170"/>
      <c r="L1090" s="170"/>
      <c r="M1090" s="170"/>
      <c r="N1090" s="170"/>
      <c r="O1090" s="170"/>
      <c r="P1090" s="170"/>
      <c r="Q1090" s="170"/>
      <c r="R1090" s="170"/>
      <c r="S1090" s="170"/>
      <c r="T1090" s="171"/>
      <c r="U1090" s="171"/>
      <c r="V1090" s="171"/>
    </row>
    <row r="1091" spans="1:22" x14ac:dyDescent="0.2">
      <c r="A1091" s="170"/>
      <c r="B1091" s="170"/>
      <c r="C1091" s="170"/>
      <c r="E1091" s="170"/>
      <c r="F1091" s="170"/>
      <c r="G1091" s="170"/>
      <c r="H1091" s="170"/>
      <c r="I1091" s="170"/>
      <c r="J1091" s="170"/>
      <c r="K1091" s="170"/>
      <c r="L1091" s="170"/>
      <c r="M1091" s="170"/>
      <c r="N1091" s="170"/>
      <c r="O1091" s="170"/>
      <c r="P1091" s="170"/>
      <c r="Q1091" s="170"/>
      <c r="R1091" s="170"/>
      <c r="S1091" s="170"/>
      <c r="T1091" s="171"/>
      <c r="U1091" s="171"/>
      <c r="V1091" s="171"/>
    </row>
  </sheetData>
  <mergeCells count="5">
    <mergeCell ref="AL89:BH89"/>
    <mergeCell ref="O89:AK89"/>
    <mergeCell ref="B89:N89"/>
    <mergeCell ref="B110:M110"/>
    <mergeCell ref="B5:AB5"/>
  </mergeCells>
  <phoneticPr fontId="43" type="noConversion"/>
  <pageMargins left="0.75" right="0.75" top="1" bottom="1" header="0.5" footer="0.5"/>
  <pageSetup paperSize="9" scale="40" fitToHeight="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Index</vt:lpstr>
      <vt:lpstr>General data</vt:lpstr>
      <vt:lpstr>Means of payment in Norway</vt:lpstr>
      <vt:lpstr>Payment infrastructure</vt:lpstr>
      <vt:lpstr>Retail payment services</vt:lpstr>
      <vt:lpstr>Interbank</vt:lpstr>
      <vt:lpstr>Prices</vt:lpstr>
      <vt:lpstr>'Payment infrastructure'!Print_Area</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Frøberg</dc:creator>
  <cp:lastModifiedBy>Røisgård, Kari-Anne</cp:lastModifiedBy>
  <dcterms:created xsi:type="dcterms:W3CDTF">2007-04-03T16:08:43Z</dcterms:created>
  <dcterms:modified xsi:type="dcterms:W3CDTF">2017-05-23T12:07:20Z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ackOfficeType">
    <vt:lpwstr>growBusiness Solutions</vt:lpwstr>
  </property>
  <property fmtid="{D5CDD505-2E9C-101B-9397-08002B2CF9AE}" pid="4" name="Server">
    <vt:lpwstr>dna.norges-bank.no</vt:lpwstr>
  </property>
  <property fmtid="{D5CDD505-2E9C-101B-9397-08002B2CF9AE}" pid="5" name="Protocol">
    <vt:lpwstr>on</vt:lpwstr>
  </property>
  <property fmtid="{D5CDD505-2E9C-101B-9397-08002B2CF9AE}" pid="6" name="Site">
    <vt:lpwstr>/locator.aspx</vt:lpwstr>
  </property>
  <property fmtid="{D5CDD505-2E9C-101B-9397-08002B2CF9AE}" pid="7" name="FileID">
    <vt:lpwstr>772452</vt:lpwstr>
  </property>
  <property fmtid="{D5CDD505-2E9C-101B-9397-08002B2CF9AE}" pid="8" name="VerID">
    <vt:lpwstr>0</vt:lpwstr>
  </property>
  <property fmtid="{D5CDD505-2E9C-101B-9397-08002B2CF9AE}" pid="9" name="FilePath">
    <vt:lpwstr>\\oslodata1\dna$\users\work\nboslo\nbtaa1</vt:lpwstr>
  </property>
  <property fmtid="{D5CDD505-2E9C-101B-9397-08002B2CF9AE}" pid="10" name="FileName">
    <vt:lpwstr>16-1798 Historiske tabellar 2015 engelsk 772452_614108_0.XLSX</vt:lpwstr>
  </property>
  <property fmtid="{D5CDD505-2E9C-101B-9397-08002B2CF9AE}" pid="11" name="FullFileName">
    <vt:lpwstr>\\oslodata1\dna$\users\work\nboslo\nbtaa1\16-1798 Historiske tabellar 2015 engelsk 772452_614108_0.XLSX</vt:lpwstr>
  </property>
</Properties>
</file>